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mc:AlternateContent xmlns:mc="http://schemas.openxmlformats.org/markup-compatibility/2006">
    <mc:Choice Requires="x15">
      <x15ac:absPath xmlns:x15ac="http://schemas.microsoft.com/office/spreadsheetml/2010/11/ac" url="https://franklinenergy.sharepoint.com/sites/tepuns/Client Share/2026 Workbooks/locked set 3-19/"/>
    </mc:Choice>
  </mc:AlternateContent>
  <xr:revisionPtr revIDLastSave="358" documentId="8_{F30F722C-F58C-4813-A5A1-6890E08EF9AB}" xr6:coauthVersionLast="47" xr6:coauthVersionMax="47" xr10:uidLastSave="{BE625F6C-EE47-4D1A-A8AE-016E51D5E7EF}"/>
  <bookViews>
    <workbookView xWindow="-120" yWindow="-120" windowWidth="29040" windowHeight="15720" tabRatio="868" activeTab="1" xr2:uid="{00000000-000D-0000-FFFF-FFFF00000000}"/>
  </bookViews>
  <sheets>
    <sheet name="Cover" sheetId="56" r:id="rId1"/>
    <sheet name="Refrigeration" sheetId="54" r:id="rId2"/>
    <sheet name="Version History" sheetId="57" state="hidden" r:id="rId3"/>
  </sheets>
  <definedNames>
    <definedName name="Automatic_Door_Closers" localSheetId="1">Refrigeration!$O$24:$O$25</definedName>
    <definedName name="Floating_Head_Pressure_Controls" localSheetId="1">Refrigeration!$S$24</definedName>
    <definedName name="High_Efficiency_Freezer" localSheetId="1">Refrigeration!$N$24:$N$26</definedName>
    <definedName name="High_Efficiency_Refrigerator" localSheetId="1">Refrigeration!$M$24:$M$26</definedName>
    <definedName name="LED_Case_Lighting" localSheetId="1">Refrigeration!$T$24:$T$47</definedName>
    <definedName name="_xlnm.Print_Area" localSheetId="0">Cover!$A$1:$N$54</definedName>
    <definedName name="_xlnm.Print_Area" localSheetId="1">Refrigeration!$A$1:$H$70</definedName>
    <definedName name="Refrigeration2" localSheetId="1">Refrigeration!$W$24:$W$24</definedName>
    <definedName name="RefrigerationMeasure" localSheetId="1">Refrigeration!$V$24:$V$30</definedName>
    <definedName name="SPM_to_EC_Motors" localSheetId="1">Refrigeration!$P$24:$P$43</definedName>
    <definedName name="Strip_Curtains" localSheetId="1">Refrigeration!$R$24:$R$25</definedName>
    <definedName name="Vending_Machine_Control" localSheetId="1">Refrigeration!$Q$24:$Q$26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4" l="1"/>
  <c r="E20" i="54"/>
  <c r="E19" i="54"/>
  <c r="F44" i="54"/>
  <c r="F45" i="54"/>
  <c r="F46" i="54"/>
  <c r="F47" i="54"/>
  <c r="E22" i="54"/>
  <c r="E23" i="54"/>
  <c r="E24" i="54"/>
  <c r="E25" i="54"/>
  <c r="E26" i="54"/>
  <c r="E27" i="54"/>
  <c r="E28" i="54"/>
  <c r="E29" i="54"/>
  <c r="E30" i="54"/>
  <c r="E31" i="54"/>
  <c r="E32" i="54"/>
  <c r="E33" i="54"/>
  <c r="E34" i="54"/>
  <c r="E35" i="54"/>
  <c r="E36" i="54"/>
  <c r="D41" i="54"/>
  <c r="D42" i="54"/>
  <c r="D43" i="54"/>
  <c r="D44" i="54"/>
  <c r="D45" i="54"/>
  <c r="D46" i="54"/>
  <c r="D47" i="54"/>
  <c r="I42" i="54"/>
  <c r="I43" i="54"/>
  <c r="I44" i="54"/>
  <c r="H44" i="54" s="1"/>
  <c r="I45" i="54"/>
  <c r="H45" i="54" s="1"/>
  <c r="I46" i="54"/>
  <c r="H46" i="54" s="1"/>
  <c r="I47" i="54"/>
  <c r="H47" i="54" s="1"/>
  <c r="I41" i="54"/>
  <c r="I19" i="54"/>
  <c r="I20" i="54"/>
  <c r="I21" i="54"/>
  <c r="I22" i="54"/>
  <c r="I23" i="54"/>
  <c r="I24" i="54"/>
  <c r="I25" i="54"/>
  <c r="I26" i="54"/>
  <c r="H26" i="54" s="1"/>
  <c r="I27" i="54"/>
  <c r="H27" i="54" s="1"/>
  <c r="I28" i="54"/>
  <c r="H28" i="54" s="1"/>
  <c r="I29" i="54"/>
  <c r="H29" i="54" s="1"/>
  <c r="I30" i="54"/>
  <c r="I31" i="54"/>
  <c r="H31" i="54" s="1"/>
  <c r="I32" i="54"/>
  <c r="I33" i="54"/>
  <c r="H33" i="54" s="1"/>
  <c r="I34" i="54"/>
  <c r="H34" i="54" s="1"/>
  <c r="I35" i="54"/>
  <c r="H35" i="54" s="1"/>
  <c r="I36" i="54"/>
  <c r="H36" i="54" s="1"/>
  <c r="I18" i="54"/>
  <c r="P23" i="54"/>
  <c r="V24" i="54"/>
  <c r="H32" i="54"/>
  <c r="J32" i="54"/>
  <c r="J41" i="54"/>
  <c r="J44" i="54"/>
  <c r="F41" i="54" l="1"/>
  <c r="H41" i="54" s="1"/>
  <c r="F32" i="54"/>
  <c r="J26" i="54"/>
  <c r="J24" i="54"/>
  <c r="J43" i="54"/>
  <c r="J21" i="54"/>
  <c r="J46" i="54"/>
  <c r="J29" i="54"/>
  <c r="J27" i="54"/>
  <c r="J22" i="54"/>
  <c r="J19" i="54"/>
  <c r="J35" i="54"/>
  <c r="J23" i="54"/>
  <c r="J45" i="54"/>
  <c r="J31" i="54"/>
  <c r="J28" i="54"/>
  <c r="J36" i="54"/>
  <c r="J47" i="54"/>
  <c r="J42" i="54"/>
  <c r="J20" i="54"/>
  <c r="J34" i="54"/>
  <c r="J33" i="54"/>
  <c r="J18" i="54"/>
  <c r="J30" i="54"/>
  <c r="J25" i="54"/>
  <c r="F18" i="54" l="1"/>
  <c r="H18" i="54" s="1"/>
  <c r="F43" i="54"/>
  <c r="H43" i="54" s="1"/>
  <c r="F42" i="54"/>
  <c r="F31" i="54"/>
  <c r="F23" i="54"/>
  <c r="H23" i="54" s="1"/>
  <c r="F25" i="54"/>
  <c r="H25" i="54" s="1"/>
  <c r="F27" i="54"/>
  <c r="F22" i="54"/>
  <c r="H22" i="54" s="1"/>
  <c r="F29" i="54"/>
  <c r="F21" i="54"/>
  <c r="H21" i="54" s="1"/>
  <c r="F20" i="54"/>
  <c r="H20" i="54" s="1"/>
  <c r="F26" i="54"/>
  <c r="F28" i="54"/>
  <c r="F36" i="54"/>
  <c r="F35" i="54"/>
  <c r="F19" i="54"/>
  <c r="H19" i="54" s="1"/>
  <c r="F30" i="54"/>
  <c r="H30" i="54" s="1"/>
  <c r="F34" i="54"/>
  <c r="F24" i="54"/>
  <c r="H24" i="54" s="1"/>
  <c r="F33" i="54"/>
  <c r="H42" i="54" l="1"/>
  <c r="H48" i="54" s="1"/>
  <c r="H37" i="54"/>
  <c r="H50" i="54" l="1"/>
</calcChain>
</file>

<file path=xl/sharedStrings.xml><?xml version="1.0" encoding="utf-8"?>
<sst xmlns="http://schemas.openxmlformats.org/spreadsheetml/2006/main" count="301" uniqueCount="216">
  <si>
    <t>Business Energy Solutions</t>
  </si>
  <si>
    <t>2026 Rebate Application</t>
  </si>
  <si>
    <t>Prescriptive Measures for Existing Facilities</t>
  </si>
  <si>
    <t>Refrigeration</t>
  </si>
  <si>
    <t>Submit application to:</t>
  </si>
  <si>
    <t>TEP Business Energy Solutions</t>
  </si>
  <si>
    <t>Tel: 1-866-473-8761</t>
  </si>
  <si>
    <t>tepbes@franklinenergy.com</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</si>
  <si>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</si>
  <si>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</si>
  <si>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</si>
  <si>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</si>
  <si>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</si>
  <si>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Last Modified: 1/1/2024</t>
  </si>
  <si>
    <t>TEP - Prescriptive Application</t>
  </si>
  <si>
    <t>Refrigeration Specifications &amp; Worksheet</t>
  </si>
  <si>
    <t>Project Name:</t>
  </si>
  <si>
    <t>TEP Account #:</t>
  </si>
  <si>
    <t>Refrigeration Measure Incentives</t>
  </si>
  <si>
    <t>Measure</t>
  </si>
  <si>
    <t>Rebate</t>
  </si>
  <si>
    <t>Floating Head Pressure Controls</t>
  </si>
  <si>
    <t>$45/Ton</t>
  </si>
  <si>
    <t>Automatic Door Closer</t>
  </si>
  <si>
    <t>$70/Door</t>
  </si>
  <si>
    <t>High Efficiency Refrigerators</t>
  </si>
  <si>
    <t>$30/1 Door; $100/2 or 3 Door</t>
  </si>
  <si>
    <t>LED Case Lighting</t>
  </si>
  <si>
    <t>$4.50/Lamp or Fixtures All Sizes</t>
  </si>
  <si>
    <t>High Efficiency Freezers</t>
  </si>
  <si>
    <t>$55/1 Door; $115/2 or 3 Door</t>
  </si>
  <si>
    <t>LED Case Lighting with Occ Sensor</t>
  </si>
  <si>
    <t>$11/Lamp or Fixtures All Sizes</t>
  </si>
  <si>
    <t>Strip Curtains</t>
  </si>
  <si>
    <t>$5.00/Square Foot</t>
  </si>
  <si>
    <t>Shade Pole Motor (SPM) to Electronically Commutated Motor (ECM)</t>
  </si>
  <si>
    <t>$100/Motor</t>
  </si>
  <si>
    <t>Vending Machine Controls</t>
  </si>
  <si>
    <t>$85/Controller</t>
  </si>
  <si>
    <t>Calculator: Installed Refrigeration Measures</t>
  </si>
  <si>
    <t>*Click here for compressor/Condenser/Floating Head Pressure Controls</t>
  </si>
  <si>
    <t>Type</t>
  </si>
  <si>
    <t>Quantity</t>
  </si>
  <si>
    <t>Units</t>
  </si>
  <si>
    <t>Incentive
per unit</t>
  </si>
  <si>
    <t>Subtotal</t>
  </si>
  <si>
    <t>status</t>
  </si>
  <si>
    <t>Type Selection Error?</t>
  </si>
  <si>
    <t>High_Efficiency_Refrigerator</t>
  </si>
  <si>
    <t>High_Efficiency_Freezer</t>
  </si>
  <si>
    <t>Automatic_Door_Closers</t>
  </si>
  <si>
    <t>Vending_Machine_Control</t>
  </si>
  <si>
    <t>Strip_Curtains</t>
  </si>
  <si>
    <t>Floating_Head_Pressure_Controls</t>
  </si>
  <si>
    <t>LED_Case_Lighting</t>
  </si>
  <si>
    <t>RefrigerationMeasure</t>
  </si>
  <si>
    <t>Refrigeration2</t>
  </si>
  <si>
    <t>1-Door</t>
  </si>
  <si>
    <t>Walk In Cooler</t>
  </si>
  <si>
    <t>1/47 HP No controls not adding controls</t>
  </si>
  <si>
    <t>Refrigerated Machine</t>
  </si>
  <si>
    <t>Refrigerator</t>
  </si>
  <si>
    <t>Walk-In Cooler/Refrig</t>
  </si>
  <si>
    <t>Refrigerator 6FT</t>
  </si>
  <si>
    <t>2-Door</t>
  </si>
  <si>
    <t>Walk In Freezer</t>
  </si>
  <si>
    <t>1/47 HP SPM w/ controls to ECM w/ controls</t>
  </si>
  <si>
    <t>Beverage Machine</t>
  </si>
  <si>
    <t>Freezer</t>
  </si>
  <si>
    <t>Refrigerator 6FT w/ Occ Sensor</t>
  </si>
  <si>
    <t>SPM_to_EC_Motors</t>
  </si>
  <si>
    <t>3-Door</t>
  </si>
  <si>
    <t>1/28 HP No controls not adding controls</t>
  </si>
  <si>
    <t>Snack Machine</t>
  </si>
  <si>
    <t>Refrigerator 6FT Open Case</t>
  </si>
  <si>
    <t>1/28 HP SPM w/ controls to ECM w/ controls</t>
  </si>
  <si>
    <t>Refrigerator 6FT w/ Occ Sensor Open Case</t>
  </si>
  <si>
    <t>1/20 HP No controls not adding controls</t>
  </si>
  <si>
    <t>Refrigerator 5FT</t>
  </si>
  <si>
    <t>1/20 HP SPM w/ controls to ECM w/ controls</t>
  </si>
  <si>
    <t>Refrigerator 5FT w/ Occ Sensor</t>
  </si>
  <si>
    <t>1/15 HP No controls not adding controls</t>
  </si>
  <si>
    <t>Refrigerator 5FT Open Case</t>
  </si>
  <si>
    <t>1/15 HP SPM w/ controls to ECM w/ controls</t>
  </si>
  <si>
    <t>Refrigerator 5FT w/ Occ Sensor Open Case</t>
  </si>
  <si>
    <t>1/12 HP No controls not adding controls</t>
  </si>
  <si>
    <t>Refrigerator 4FT</t>
  </si>
  <si>
    <t>1/12 HP SPM w/ controls to ECM w/ controls</t>
  </si>
  <si>
    <t>Refrigerator 4FT w/ Occ Sensor</t>
  </si>
  <si>
    <t>1/10 HP No controls not adding controls</t>
  </si>
  <si>
    <t>Refrigerator 4FT Open Case</t>
  </si>
  <si>
    <t>1/10 HP SPM w/ controls to ECM w/ controls</t>
  </si>
  <si>
    <t>Refrigerator 4FT w/ Occ Sensor Open Case</t>
  </si>
  <si>
    <t>1/8 HP No controls not adding controls</t>
  </si>
  <si>
    <t>Freezer 6FT</t>
  </si>
  <si>
    <t xml:space="preserve">Subtotal </t>
  </si>
  <si>
    <t>1/8 HP SPM w/ controls to ECM w/ controls</t>
  </si>
  <si>
    <t>Freezer 6FT w/ Occ Sensor</t>
  </si>
  <si>
    <t>1/6 HP No controls not adding controls</t>
  </si>
  <si>
    <t>Freezer 6FT Open Case</t>
  </si>
  <si>
    <t>Calculator: Floating Head Pressure Control Measure</t>
  </si>
  <si>
    <t>*Click Here For Previous Measure Section</t>
  </si>
  <si>
    <t>1/6 HP SPM w/ controls to ECM w/ controls</t>
  </si>
  <si>
    <t>Freezer 6FT w/ Occ Sensor Open Case</t>
  </si>
  <si>
    <t>Size (HP)</t>
  </si>
  <si>
    <t>Size (Tons)</t>
  </si>
  <si>
    <t>Incentive
per ton</t>
  </si>
  <si>
    <t>1/5 HP No controls not adding controls</t>
  </si>
  <si>
    <t>Freezer 5FT</t>
  </si>
  <si>
    <t>1/5 HP SPM w/ controls to ECM w/ controls</t>
  </si>
  <si>
    <t>Freezer 5FT w/ Occ Sensor</t>
  </si>
  <si>
    <t>1/4 HP No controls not adding controls</t>
  </si>
  <si>
    <t>Freezer 5FT Open Case</t>
  </si>
  <si>
    <t>1/4 HP SPM w/ controls to ECM w/ controls</t>
  </si>
  <si>
    <t>Freezer 5FT w/ Occ Sensor Open Case</t>
  </si>
  <si>
    <t>Freezer 4FT</t>
  </si>
  <si>
    <t>Freezer 4FT w/ Occ Sensor</t>
  </si>
  <si>
    <t>Freezer 4FT Open Case</t>
  </si>
  <si>
    <t>Freezer 4FT w/ Occ Sensor Open Case</t>
  </si>
  <si>
    <t>Project Completion Date</t>
  </si>
  <si>
    <t xml:space="preserve">Total:  </t>
  </si>
  <si>
    <t>Rebates cannot exceed 75% of the incremental measure cost.</t>
  </si>
  <si>
    <t>Page 2 of 2</t>
  </si>
  <si>
    <t>Measure Specifications</t>
  </si>
  <si>
    <t>All work shall be performed in accordance with all applicable professional standards and comply with all applicable federal, state and local laws, ordinances, codes and regulations.</t>
  </si>
  <si>
    <r>
      <t xml:space="preserve">Automatic Door Closer
</t>
    </r>
    <r>
      <rPr>
        <sz val="10"/>
        <rFont val="Arial"/>
        <family val="2"/>
      </rPr>
      <t>Automatic door closers must automatically close the main insulated door of an existing walk-in cooler or freezer. The auto-closer must firmly close the door when it is within one inch of full closure. Only new installations are eligible for incentives.</t>
    </r>
  </si>
  <si>
    <r>
      <t>Evaporator Fan Motor</t>
    </r>
    <r>
      <rPr>
        <sz val="10.5"/>
        <rFont val="Arial"/>
        <family val="2"/>
      </rPr>
      <t xml:space="preserve">
</t>
    </r>
    <r>
      <rPr>
        <sz val="10"/>
        <rFont val="Arial"/>
        <family val="2"/>
      </rPr>
      <t>This measure is applicable to the replacement of an existing standard-efficiency shaded-pole evaporator fan motor in refrigerated display cases or fan coil in walk-ins. The replacement unit is an ECM motor.</t>
    </r>
    <r>
      <rPr>
        <b/>
        <sz val="10.5"/>
        <rFont val="Arial"/>
        <family val="2"/>
      </rPr>
      <t xml:space="preserve">
</t>
    </r>
    <r>
      <rPr>
        <sz val="10"/>
        <rFont val="Arial"/>
        <family val="2"/>
      </rPr>
      <t/>
    </r>
  </si>
  <si>
    <r>
      <rPr>
        <b/>
        <sz val="10.5"/>
        <color rgb="FF000000"/>
        <rFont val="Arial"/>
        <family val="2"/>
      </rPr>
      <t xml:space="preserve">Floating Head Pressure Controls
</t>
    </r>
    <r>
      <rPr>
        <sz val="10"/>
        <color rgb="FF000000"/>
        <rFont val="Arial"/>
        <family val="2"/>
      </rPr>
      <t>Convert the head pressure controls of an existing multiplex system from fixed control to floating control to take advantage of low outdoor-air temperatures.  The condensers must use variable speed drive, staged fan-operation, or a combination of both.  The primary market for this measure is grocery stores and refrigerated warehouses.</t>
    </r>
  </si>
  <si>
    <r>
      <t xml:space="preserve">ENERGY STAR® Reach-in Refrigerators and Freezers
</t>
    </r>
    <r>
      <rPr>
        <sz val="10"/>
        <rFont val="Arial"/>
        <family val="2"/>
      </rPr>
      <t>This measure involves replacing standard commercial food service reach-in refrigerated cases with ENERGY STAR Certified high-efficiency units, which includes one-door, two-door, and three-door refrigerators and freezers. All one-door units have a capacity of ≤ 30 cubic feet; two-door units are ≤ 60 cubic feet; and three-door units are ≤ 90 cubic feet. ENERGY STAR Certified commercial solid door refrigerators and freezers are designed with components such as electronically commutated motor (ECM) evaporators and condenser fan motors, hot gas anti-sweat heaters, or high-efficiency compressors. A manufacturer's specification sheet must accompany the application.
To verify your product or look up additional ENERGY STAR Certified products please visit:</t>
    </r>
  </si>
  <si>
    <t>http://www.energystar.gov/certified-products/certified-products?c=products.pr_find_es_products</t>
  </si>
  <si>
    <r>
      <t xml:space="preserve">LED Case Lighting
</t>
    </r>
    <r>
      <rPr>
        <sz val="10"/>
        <rFont val="Arial"/>
        <family val="2"/>
      </rPr>
      <t>Replace T12 or T8 fluorescent lamps with qualified LED lamps in refrigerated and freezer cases.  Refrigerated case lighting must be DLC approved.  Replace four-foot, five-foot, and six-foot fluorescent lamps on a one-for-one basis.   Replacement cases with factory installed LED lamps are eligible for this incentive.  Valid for open or enclosed cases.</t>
    </r>
  </si>
  <si>
    <r>
      <t xml:space="preserve">Strip Curtains on Walk-ins
</t>
    </r>
    <r>
      <rPr>
        <sz val="10"/>
        <rFont val="Arial"/>
        <family val="2"/>
      </rPr>
      <t>New strip curtains or clear plastic swinging doors must be installed on doorways of walk-in boxes and refrigerated warehouses. This incentive is not available for display cases or replacing existing strip curtains. Incentive is based on the square foot of the opening.</t>
    </r>
  </si>
  <si>
    <r>
      <rPr>
        <b/>
        <sz val="10.5"/>
        <color rgb="FF000000"/>
        <rFont val="Arial"/>
        <family val="2"/>
      </rPr>
      <t xml:space="preserve">Vending Machine Controls: Beverage, Reach-in and Snack
</t>
    </r>
    <r>
      <rPr>
        <sz val="10"/>
        <color rgb="FF000000"/>
        <rFont val="Arial"/>
        <family val="2"/>
      </rPr>
      <t>The controller must include a passive infrared occupancy sensor to turn off lamps and other vending machine systems when the surrounding area is unoccupied for 15 minutes or longer.  The beverage case controls should be installed on refrigerated vending machines which contains only non-perishable bottled and canned beverages.  The reach-in cooler controller is for glass-front coolers (typically with sliding or pull-open doors) that contain non-perishable goods.  The snack machine controls are for non-refrigerated vending machines.  For refrigerated equipment, the control logic should power up the machine at two-hour intervals to maintain product temperature.</t>
    </r>
  </si>
  <si>
    <t>Look Up Incentive</t>
  </si>
  <si>
    <t>Incentive</t>
  </si>
  <si>
    <t>Unit</t>
  </si>
  <si>
    <t>Automatic_Door_ClosersWalk in Cooler</t>
  </si>
  <si>
    <t>per Door</t>
  </si>
  <si>
    <t>Automatic_Door_ClosersWalk in Freezer</t>
  </si>
  <si>
    <t>Floating_Head_Pressure_ControlsWalk-In Cooler/Refrig</t>
  </si>
  <si>
    <t>per Ton</t>
  </si>
  <si>
    <t>High_Efficiency_Freezer1-Door</t>
  </si>
  <si>
    <t>per Freezer</t>
  </si>
  <si>
    <t>High_Efficiency_Freezer2-Door</t>
  </si>
  <si>
    <t>High_Efficiency_Freezer3-Door</t>
  </si>
  <si>
    <t>High_Efficiency_Refrigerator1-Door</t>
  </si>
  <si>
    <t>per Refrigerator</t>
  </si>
  <si>
    <t>High_Efficiency_Refrigerator2-Door</t>
  </si>
  <si>
    <t>High_Efficiency_Refrigerator3-Door</t>
  </si>
  <si>
    <t>Strip_CurtainsRefrigerator</t>
  </si>
  <si>
    <t>per Total Square Feet</t>
  </si>
  <si>
    <t>Strip_CurtainsFreezer</t>
  </si>
  <si>
    <t>Vending_Machine_ControlRefrigerated Machine</t>
  </si>
  <si>
    <t>per Controller</t>
  </si>
  <si>
    <t>Vending_Machine_ControlBeverage Machine</t>
  </si>
  <si>
    <t>Vending_Machine_ControlSnack Machine</t>
  </si>
  <si>
    <t>SPM_to_EC_Motors1/47 HP No controls not adding controls</t>
  </si>
  <si>
    <t>per Motor</t>
  </si>
  <si>
    <t>SPM_to_EC_Motors1/47 HP SPM w/o controls to ECM w/ controls</t>
  </si>
  <si>
    <t>SPM_to_EC_Motors1/47 HP SPM w/ controls to ECM w/ controls</t>
  </si>
  <si>
    <t>SPM_to_EC_Motors1/28 HP No controls not adding controls</t>
  </si>
  <si>
    <t>SPM_to_EC_Motors1/28 HP SPM w/o controls to ECM w/ controls</t>
  </si>
  <si>
    <t>SPM_to_EC_Motors1/28 HP SPM w/ controls to ECM w/ controls</t>
  </si>
  <si>
    <t>SPM_to_EC_Motors1/20 HP No controls not adding controls</t>
  </si>
  <si>
    <t>SPM_to_EC_Motors1/20 HP SPM w/o controls to ECM w/ controls</t>
  </si>
  <si>
    <t>SPM_to_EC_Motors1/20 HP SPM w/ controls to ECM w/ controls</t>
  </si>
  <si>
    <t>SPM_to_EC_Motors1/15 HP No controls not adding controls</t>
  </si>
  <si>
    <t>SPM_to_EC_Motors1/15 HP SPM w/o controls to ECM w/ controls</t>
  </si>
  <si>
    <t>SPM_to_EC_Motors1/15 HP SPM w/ controls to ECM w/ controls</t>
  </si>
  <si>
    <t>SPM_to_EC_Motors1/12 HP No controls not adding controls</t>
  </si>
  <si>
    <t>SPM_to_EC_Motors1/12 HP SPM w/o controls to ECM w/ controls</t>
  </si>
  <si>
    <t>SPM_to_EC_Motors1/12 HP SPM w/ controls to ECM w/ controls</t>
  </si>
  <si>
    <t>SPM_to_EC_Motors1/10 HP No controls not adding controls</t>
  </si>
  <si>
    <t>SPM_to_EC_Motors1/10 HP SPM w/o controls to ECM w/ controls</t>
  </si>
  <si>
    <t>SPM_to_EC_Motors1/10 HP SPM w/ controls to ECM w/ controls</t>
  </si>
  <si>
    <t>SPM_to_EC_Motors1/8 HP No controls not adding controls</t>
  </si>
  <si>
    <t>SPM_to_EC_Motors1/8 HP SPM w/o controls to ECM w/ controls</t>
  </si>
  <si>
    <t>SPM_to_EC_Motors1/8 HP SPM w/ controls to ECM w/ controls</t>
  </si>
  <si>
    <t>SPM_to_EC_Motors1/6 HP No controls not adding controls</t>
  </si>
  <si>
    <t>SPM_to_EC_Motors1/6 HP SPM w/o controls to ECM w/ controls</t>
  </si>
  <si>
    <t>SPM_to_EC_Motors1/6 HP SPM w/ controls to ECM w/ controls</t>
  </si>
  <si>
    <t>SPM_to_EC_Motors1/5 HP No controls not adding controls</t>
  </si>
  <si>
    <t>SPM_to_EC_Motors1/5 HP SPM w/o controls to ECM w/ controls</t>
  </si>
  <si>
    <t>SPM_to_EC_Motors1/5 HP SPM w/ controls to ECM w/ controls</t>
  </si>
  <si>
    <t>SPM_to_EC_Motors1/4 HP No controls not adding controls</t>
  </si>
  <si>
    <t>SPM_to_EC_Motors1/4 HP SPM w/o controls to ECM w/ controls</t>
  </si>
  <si>
    <t>SPM_to_EC_Motors1/4 HP SPM w/ controls to ECM w/ controls</t>
  </si>
  <si>
    <t>LED_Case_LightingRefrigerator 6FT</t>
  </si>
  <si>
    <t>per Lamp or Fixture</t>
  </si>
  <si>
    <t>LED_Case_LightingRefrigerator 6FT w/ Occ Sensor</t>
  </si>
  <si>
    <t>LED_Case_LightingRefrigerator 6FT Open Case</t>
  </si>
  <si>
    <t>LED_Case_LightingRefrigerator 6FT w/ Occ Sensor Open Case</t>
  </si>
  <si>
    <t>LED_Case_LightingFreezer 6FT</t>
  </si>
  <si>
    <t>LED_Case_LightingFreezer 6FT w/ Occ Sensor</t>
  </si>
  <si>
    <t>LED_Case_LightingFreezer 6FT Open Case</t>
  </si>
  <si>
    <t>LED_Case_LightingFreezer 6FT w/ Occ Sensor Open Case</t>
  </si>
  <si>
    <t>LED_Case_LightingRefrigerator 5FT</t>
  </si>
  <si>
    <t>LED_Case_LightingRefrigerator 5FT w/ Occ Sensor</t>
  </si>
  <si>
    <t>LED_Case_LightingRefrigerator 5FT Open Case</t>
  </si>
  <si>
    <t>LED_Case_LightingRefrigerator 5FT w/ Occ Sensor Open Case</t>
  </si>
  <si>
    <t>LED_Case_LightingFreezer 5FT</t>
  </si>
  <si>
    <t>LED_Case_LightingFreezer 5FT w/ Occ Sensor</t>
  </si>
  <si>
    <t>LED_Case_LightingFreezer 5FT Open Case</t>
  </si>
  <si>
    <t>LED_Case_LightingFreezer 5FT w/ Occ Sensor Open Case</t>
  </si>
  <si>
    <t>LED_Case_LightingRefrigerator 4FT</t>
  </si>
  <si>
    <t>LED_Case_LightingRefrigerator 4FT w/ Occ Sensor</t>
  </si>
  <si>
    <t>LED_Case_LightingRefrigerator 4FT Open Case</t>
  </si>
  <si>
    <t>LED_Case_LightingRefrigerator 4FT w/ Occ Sensor Open Case</t>
  </si>
  <si>
    <t>LED_Case_LightingFreezer 4FT</t>
  </si>
  <si>
    <t>LED_Case_LightingFreezer 4FT w/ Occ Sensor</t>
  </si>
  <si>
    <t>LED_Case_LightingFreezer 4FT Open Case</t>
  </si>
  <si>
    <t>LED_Case_LightingFreezer 4FT w/ Occ Sensor Open Case</t>
  </si>
  <si>
    <t>.</t>
  </si>
  <si>
    <t>Change Date</t>
  </si>
  <si>
    <t>Notes</t>
  </si>
  <si>
    <t>Updated dates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</si>
</sst>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409]mmmm\ d\,\ yyyy;@"/>
    <numFmt numFmtId="167" formatCode="#,##0.00;[Red]\(#,##0.00\)"/>
  </numFmts>
  <fonts count="59">
    <font>
      <sz val="10"/>
      <name val="Arial"/>
    </font>
    <font>
      <sz val="11"/>
      <color indexed="8"/>
      <name val="Calibri"/>
      <family val="2"/>
    </font>
    <font>
      <b/>
      <sz val="10"/>
      <name val="Arial"/>
      <family val="2"/>
    </font>
    <font>
      <sz val="10"/>
      <name val="Arial"/>
      <family val="2"/>
    </font>
    <font>
      <b/>
      <sz val="22"/>
      <name val="Arial"/>
      <family val="2"/>
    </font>
    <font>
      <sz val="11.5"/>
      <color indexed="8"/>
      <name val="Arial"/>
      <family val="2"/>
    </font>
    <font>
      <b/>
      <sz val="12"/>
      <name val="Arial"/>
      <family val="2"/>
    </font>
    <font>
      <b/>
      <sz val="10.5"/>
      <name val="Arial"/>
      <family val="2"/>
    </font>
    <font>
      <sz val="10.5"/>
      <name val="Arial"/>
      <family val="2"/>
    </font>
    <font>
      <b/>
      <sz val="14"/>
      <name val="Arial"/>
      <family val="2"/>
    </font>
    <font>
      <sz val="9"/>
      <name val="Arial"/>
      <family val="2"/>
    </font>
    <font>
      <sz val="2"/>
      <name val="Wingdings"/>
      <charset val="2"/>
    </font>
    <font>
      <i/>
      <vertAlign val="superscript"/>
      <sz val="10"/>
      <name val="Arial"/>
      <family val="2"/>
    </font>
    <font>
      <sz val="10"/>
      <color indexed="8"/>
      <name val="Arial"/>
      <family val="2"/>
    </font>
    <font>
      <sz val="12"/>
      <name val="Arial"/>
      <family val="2"/>
    </font>
    <font>
      <b/>
      <sz val="12"/>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0"/>
      <name val="Helv"/>
    </font>
    <font>
      <u/>
      <sz val="22"/>
      <color indexed="12"/>
      <name val="Arial"/>
      <family val="2"/>
    </font>
    <font>
      <b/>
      <i/>
      <sz val="12"/>
      <name val="Arial"/>
      <family val="2"/>
    </font>
    <font>
      <b/>
      <sz val="18"/>
      <name val="Arial"/>
      <family val="2"/>
    </font>
    <font>
      <b/>
      <sz val="10"/>
      <color indexed="10"/>
      <name val="Arial"/>
      <family val="2"/>
    </font>
    <font>
      <b/>
      <sz val="24"/>
      <name val="Arial"/>
      <family val="2"/>
    </font>
    <font>
      <sz val="10"/>
      <name val="Times New Roman"/>
      <family val="1"/>
    </font>
    <font>
      <u/>
      <sz val="11"/>
      <color indexed="12"/>
      <name val="Calibri"/>
      <family val="2"/>
    </font>
    <font>
      <u/>
      <sz val="7.5"/>
      <color indexed="12"/>
      <name val="Arial"/>
      <family val="2"/>
    </font>
    <font>
      <sz val="10"/>
      <name val="Arial MT"/>
    </font>
    <font>
      <sz val="12"/>
      <name val="Times New Roman"/>
      <family val="1"/>
    </font>
    <font>
      <b/>
      <i/>
      <sz val="10"/>
      <color indexed="8"/>
      <name val="Arial"/>
      <family val="2"/>
    </font>
    <font>
      <b/>
      <sz val="10"/>
      <color indexed="9"/>
      <name val="Arial"/>
      <family val="2"/>
    </font>
    <font>
      <b/>
      <sz val="11"/>
      <color indexed="16"/>
      <name val="Times New Roman"/>
      <family val="1"/>
    </font>
    <font>
      <b/>
      <sz val="10"/>
      <color indexed="13"/>
      <name val="Arial"/>
      <family val="2"/>
    </font>
    <font>
      <sz val="11"/>
      <name val="Arial"/>
      <family val="2"/>
    </font>
    <font>
      <u/>
      <sz val="18"/>
      <name val="Arial"/>
      <family val="2"/>
    </font>
    <font>
      <u/>
      <sz val="22"/>
      <name val="Arial"/>
      <family val="2"/>
    </font>
    <font>
      <b/>
      <sz val="11"/>
      <name val="Calibri"/>
      <family val="2"/>
    </font>
    <font>
      <b/>
      <sz val="26"/>
      <name val="Arial"/>
      <family val="2"/>
    </font>
    <font>
      <u/>
      <sz val="10"/>
      <color theme="10"/>
      <name val="Arial"/>
      <family val="2"/>
    </font>
    <font>
      <b/>
      <sz val="12"/>
      <color rgb="FF0000FF"/>
      <name val="Arial"/>
      <family val="2"/>
    </font>
    <font>
      <b/>
      <sz val="10"/>
      <color rgb="FF0000FF"/>
      <name val="Arial"/>
      <family val="2"/>
    </font>
    <font>
      <b/>
      <sz val="12"/>
      <color rgb="FF008000"/>
      <name val="Arial"/>
      <family val="2"/>
    </font>
    <font>
      <sz val="10"/>
      <color rgb="FF0000FF"/>
      <name val="Arial"/>
      <family val="2"/>
    </font>
    <font>
      <u/>
      <sz val="12"/>
      <color theme="10"/>
      <name val="Arial"/>
      <family val="2"/>
    </font>
    <font>
      <b/>
      <sz val="22"/>
      <color rgb="FFFF0000"/>
      <name val="Arial"/>
      <family val="2"/>
    </font>
    <font>
      <b/>
      <sz val="14"/>
      <color theme="0"/>
      <name val="Arial"/>
      <family val="2"/>
    </font>
    <font>
      <b/>
      <sz val="10.5"/>
      <color rgb="FF000000"/>
      <name val="Arial"/>
      <family val="2"/>
    </font>
    <font>
      <sz val="10"/>
      <color rgb="FF000000"/>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3"/>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7"/>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0070C0"/>
        <bgColor indexed="64"/>
      </patternFill>
    </fill>
    <fill>
      <patternFill patternType="solid">
        <fgColor rgb="FFFFC000"/>
        <bgColor indexed="64"/>
      </patternFill>
    </fill>
    <fill>
      <patternFill patternType="solid">
        <fgColor theme="1" tint="0.249977111117893"/>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11">
    <xf numFmtId="0" fontId="0"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8"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8" fillId="2" borderId="1" applyNumberFormat="0" applyAlignment="0" applyProtection="0"/>
    <xf numFmtId="0" fontId="19" fillId="17"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18" borderId="0" applyNumberFormat="0" applyBorder="0" applyAlignment="0" applyProtection="0"/>
    <xf numFmtId="0" fontId="32" fillId="0" borderId="0" applyNumberFormat="0" applyFont="0" applyFill="0" applyAlignment="0" applyProtection="0"/>
    <xf numFmtId="0" fontId="6" fillId="0" borderId="0" applyNumberFormat="0" applyFon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49" fillId="0" borderId="0" applyNumberFormat="0" applyFill="0" applyBorder="0" applyAlignment="0" applyProtection="0">
      <alignment horizontal="left"/>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8" borderId="1" applyNumberFormat="0" applyAlignment="0" applyProtection="0"/>
    <xf numFmtId="0" fontId="24" fillId="0" borderId="4" applyNumberFormat="0" applyFill="0" applyAlignment="0" applyProtection="0"/>
    <xf numFmtId="0" fontId="25" fillId="8" borderId="0" applyNumberFormat="0" applyBorder="0" applyAlignment="0" applyProtection="0"/>
    <xf numFmtId="0" fontId="3" fillId="0" borderId="0"/>
    <xf numFmtId="0" fontId="29" fillId="0" borderId="0"/>
    <xf numFmtId="0" fontId="38" fillId="0" borderId="0"/>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29" fillId="0" borderId="0"/>
    <xf numFmtId="0" fontId="29" fillId="0" borderId="0"/>
    <xf numFmtId="0" fontId="3" fillId="0" borderId="0">
      <alignment horizontal="left"/>
    </xf>
    <xf numFmtId="0" fontId="3" fillId="0" borderId="0">
      <alignment horizontal="left"/>
    </xf>
    <xf numFmtId="0" fontId="3" fillId="0" borderId="0"/>
    <xf numFmtId="0" fontId="3" fillId="0" borderId="0">
      <alignment horizontal="left"/>
    </xf>
    <xf numFmtId="0" fontId="14" fillId="0" borderId="0"/>
    <xf numFmtId="0" fontId="1" fillId="0" borderId="0"/>
    <xf numFmtId="0" fontId="14" fillId="0" borderId="0"/>
    <xf numFmtId="0" fontId="3" fillId="0" borderId="0">
      <alignment horizontal="left"/>
    </xf>
    <xf numFmtId="0" fontId="29" fillId="0" borderId="0"/>
    <xf numFmtId="0" fontId="3" fillId="0" borderId="0">
      <alignment horizontal="left"/>
    </xf>
    <xf numFmtId="0" fontId="1" fillId="0" borderId="0"/>
    <xf numFmtId="0" fontId="3" fillId="0" borderId="0">
      <alignment horizontal="left"/>
    </xf>
    <xf numFmtId="0" fontId="3" fillId="0" borderId="0">
      <alignment horizontal="left"/>
    </xf>
    <xf numFmtId="0" fontId="1" fillId="0" borderId="0"/>
    <xf numFmtId="0" fontId="3" fillId="0" borderId="0">
      <alignment horizontal="left"/>
    </xf>
    <xf numFmtId="0" fontId="29" fillId="0" borderId="0"/>
    <xf numFmtId="0" fontId="3" fillId="0" borderId="0"/>
    <xf numFmtId="0" fontId="38" fillId="0" borderId="0"/>
    <xf numFmtId="0" fontId="38" fillId="0" borderId="0"/>
    <xf numFmtId="0" fontId="38" fillId="0" borderId="0"/>
    <xf numFmtId="0" fontId="39" fillId="5" borderId="5" applyNumberFormat="0" applyFont="0" applyAlignment="0" applyProtection="0"/>
    <xf numFmtId="0" fontId="26" fillId="2" borderId="6" applyNumberFormat="0" applyAlignment="0" applyProtection="0"/>
    <xf numFmtId="167" fontId="13" fillId="2" borderId="0">
      <alignment horizontal="right"/>
    </xf>
    <xf numFmtId="167" fontId="13" fillId="2" borderId="0">
      <alignment horizontal="right"/>
    </xf>
    <xf numFmtId="0" fontId="40" fillId="11" borderId="0">
      <alignment horizontal="center"/>
    </xf>
    <xf numFmtId="0" fontId="40" fillId="11" borderId="0">
      <alignment horizontal="center"/>
    </xf>
    <xf numFmtId="0" fontId="41" fillId="19" borderId="7"/>
    <xf numFmtId="0" fontId="41" fillId="19" borderId="7"/>
    <xf numFmtId="0" fontId="42" fillId="20" borderId="7"/>
    <xf numFmtId="0" fontId="43" fillId="19" borderId="0" applyBorder="0">
      <alignment horizontal="centerContinuous"/>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0" fontId="27" fillId="0" borderId="0" applyNumberFormat="0" applyFill="0" applyBorder="0" applyAlignment="0" applyProtection="0"/>
    <xf numFmtId="0" fontId="3" fillId="0" borderId="8" applyNumberFormat="0" applyFont="0" applyBorder="0" applyAlignment="0" applyProtection="0"/>
    <xf numFmtId="0" fontId="28" fillId="0" borderId="0" applyNumberFormat="0" applyFill="0" applyBorder="0" applyAlignment="0" applyProtection="0"/>
  </cellStyleXfs>
  <cellXfs count="207">
    <xf numFmtId="0" fontId="0" fillId="0" borderId="0" xfId="0">
      <alignment horizontal="left"/>
    </xf>
    <xf numFmtId="0" fontId="10" fillId="23" borderId="9" xfId="0" applyFont="1" applyFill="1" applyBorder="1" applyAlignment="1" applyProtection="1">
      <alignment horizontal="center" vertical="center"/>
      <protection locked="0"/>
    </xf>
    <xf numFmtId="0" fontId="10" fillId="23" borderId="10" xfId="0" applyFont="1" applyFill="1" applyBorder="1" applyAlignment="1" applyProtection="1">
      <alignment horizontal="left" vertical="center"/>
      <protection locked="0"/>
    </xf>
    <xf numFmtId="0" fontId="3" fillId="0" borderId="0" xfId="0" applyFont="1" applyAlignment="1">
      <alignment horizontal="right"/>
    </xf>
    <xf numFmtId="0" fontId="3" fillId="0" borderId="0" xfId="0" applyFont="1" applyAlignment="1"/>
    <xf numFmtId="0" fontId="3" fillId="0" borderId="0" xfId="0" applyFont="1">
      <alignment horizontal="left"/>
    </xf>
    <xf numFmtId="0" fontId="14" fillId="0" borderId="0" xfId="0" applyFont="1">
      <alignment horizontal="left"/>
    </xf>
    <xf numFmtId="0" fontId="11" fillId="0" borderId="0" xfId="0" applyFont="1">
      <alignment horizontal="left"/>
    </xf>
    <xf numFmtId="0" fontId="14" fillId="0" borderId="0" xfId="0" applyFont="1" applyAlignment="1">
      <alignment horizontal="center" vertical="center" wrapText="1"/>
    </xf>
    <xf numFmtId="5" fontId="14" fillId="0" borderId="0" xfId="0" applyNumberFormat="1" applyFont="1" applyAlignment="1">
      <alignment horizontal="center" vertical="center" wrapText="1"/>
    </xf>
    <xf numFmtId="3" fontId="14" fillId="0" borderId="0" xfId="0" applyNumberFormat="1" applyFont="1" applyAlignment="1">
      <alignment horizontal="left" vertical="center"/>
    </xf>
    <xf numFmtId="0" fontId="6" fillId="0" borderId="0" xfId="0" applyFont="1" applyAlignment="1">
      <alignment horizontal="center" vertical="center" wrapText="1"/>
    </xf>
    <xf numFmtId="0" fontId="6" fillId="0" borderId="0" xfId="0" applyFont="1" applyAlignment="1"/>
    <xf numFmtId="0" fontId="6" fillId="0" borderId="0" xfId="0" applyFont="1" applyAlignment="1">
      <alignment horizontal="center" vertical="center"/>
    </xf>
    <xf numFmtId="3" fontId="6" fillId="0" borderId="0" xfId="0" applyNumberFormat="1" applyFont="1" applyAlignment="1">
      <alignment horizontal="center" vertical="center"/>
    </xf>
    <xf numFmtId="165" fontId="14" fillId="0" borderId="0" xfId="0" applyNumberFormat="1" applyFont="1" applyAlignment="1">
      <alignment horizontal="center" vertical="center"/>
    </xf>
    <xf numFmtId="0" fontId="6" fillId="0" borderId="0" xfId="0" applyFont="1" applyAlignment="1" applyProtection="1">
      <alignment wrapText="1"/>
      <protection hidden="1"/>
    </xf>
    <xf numFmtId="164" fontId="6" fillId="0" borderId="0" xfId="0" applyNumberFormat="1" applyFont="1" applyAlignment="1">
      <alignment horizontal="center" vertical="center"/>
    </xf>
    <xf numFmtId="164" fontId="6" fillId="0" borderId="0" xfId="0" applyNumberFormat="1" applyFont="1" applyAlignment="1">
      <alignment horizontal="center" vertical="center" wrapText="1"/>
    </xf>
    <xf numFmtId="0" fontId="14" fillId="0" borderId="0" xfId="0" applyFont="1" applyAlignment="1" applyProtection="1">
      <protection hidden="1"/>
    </xf>
    <xf numFmtId="0" fontId="6" fillId="0" borderId="0" xfId="0" applyFont="1" applyAlignment="1" applyProtection="1">
      <alignment horizontal="center" wrapText="1"/>
      <protection hidden="1"/>
    </xf>
    <xf numFmtId="0" fontId="14" fillId="0" borderId="0" xfId="0" applyFont="1" applyAlignment="1" applyProtection="1">
      <alignment wrapText="1"/>
      <protection hidden="1"/>
    </xf>
    <xf numFmtId="1" fontId="6" fillId="0" borderId="0" xfId="0" applyNumberFormat="1" applyFont="1" applyAlignment="1">
      <alignment horizontal="center" vertical="center" wrapText="1"/>
    </xf>
    <xf numFmtId="1" fontId="6" fillId="0" borderId="0" xfId="0" applyNumberFormat="1" applyFont="1" applyAlignment="1">
      <alignment horizontal="center" vertical="center"/>
    </xf>
    <xf numFmtId="0" fontId="14" fillId="0" borderId="0" xfId="0" applyFont="1" applyAlignment="1">
      <alignment wrapText="1"/>
    </xf>
    <xf numFmtId="13" fontId="6" fillId="0" borderId="0" xfId="0" applyNumberFormat="1" applyFont="1" applyAlignment="1">
      <alignment horizontal="center" vertical="center" wrapText="1"/>
    </xf>
    <xf numFmtId="13" fontId="6" fillId="0" borderId="0" xfId="0" applyNumberFormat="1" applyFont="1" applyAlignment="1">
      <alignment horizontal="center" vertical="center"/>
    </xf>
    <xf numFmtId="0" fontId="14" fillId="0" borderId="0" xfId="0" applyFont="1" applyAlignment="1" applyProtection="1">
      <alignment horizontal="center"/>
      <protection hidden="1"/>
    </xf>
    <xf numFmtId="0" fontId="14" fillId="0" borderId="0" xfId="0" applyFont="1" applyAlignment="1" applyProtection="1">
      <alignment horizontal="left" vertical="center"/>
      <protection hidden="1"/>
    </xf>
    <xf numFmtId="8" fontId="14"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lignment vertical="center"/>
    </xf>
    <xf numFmtId="0" fontId="14" fillId="0" borderId="0" xfId="0" applyFont="1" applyAlignment="1"/>
    <xf numFmtId="0" fontId="15" fillId="0" borderId="0" xfId="0" applyFont="1">
      <alignment horizontal="left"/>
    </xf>
    <xf numFmtId="0" fontId="50" fillId="0" borderId="0" xfId="0" applyFont="1" applyAlignment="1">
      <alignment vertical="center"/>
    </xf>
    <xf numFmtId="0" fontId="51" fillId="0" borderId="0" xfId="0" applyFont="1" applyAlignment="1">
      <alignment vertical="center"/>
    </xf>
    <xf numFmtId="0" fontId="52" fillId="0" borderId="0" xfId="0" applyFont="1">
      <alignment horizontal="left"/>
    </xf>
    <xf numFmtId="0" fontId="14" fillId="0" borderId="0" xfId="0" applyFont="1" applyAlignment="1">
      <alignment horizontal="left" wrapText="1"/>
    </xf>
    <xf numFmtId="0" fontId="6" fillId="0" borderId="0" xfId="0" applyFont="1" applyAlignment="1">
      <alignment wrapText="1"/>
    </xf>
    <xf numFmtId="1" fontId="2" fillId="0" borderId="0" xfId="0" applyNumberFormat="1" applyFont="1" applyAlignment="1">
      <alignment vertical="center"/>
    </xf>
    <xf numFmtId="164" fontId="2" fillId="0" borderId="0" xfId="0" applyNumberFormat="1" applyFont="1" applyAlignment="1">
      <alignment vertical="center"/>
    </xf>
    <xf numFmtId="0" fontId="3" fillId="0" borderId="0" xfId="0" applyFont="1" applyAlignment="1">
      <alignment vertical="center"/>
    </xf>
    <xf numFmtId="1" fontId="2" fillId="0" borderId="0" xfId="0" applyNumberFormat="1" applyFont="1" applyAlignment="1">
      <alignment horizontal="left" vertical="center"/>
    </xf>
    <xf numFmtId="164"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3" fontId="2"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Protection="1">
      <alignment horizontal="left"/>
      <protection hidden="1"/>
    </xf>
    <xf numFmtId="1" fontId="2" fillId="0" borderId="0" xfId="0" applyNumberFormat="1" applyFont="1" applyAlignment="1">
      <alignment vertical="center" wrapText="1"/>
    </xf>
    <xf numFmtId="0" fontId="2" fillId="0" borderId="0" xfId="0" applyFont="1" applyAlignment="1">
      <alignment horizontal="center" wrapText="1"/>
    </xf>
    <xf numFmtId="0" fontId="2" fillId="0" borderId="0" xfId="0" applyFont="1" applyAlignment="1" applyProtection="1">
      <alignment horizontal="center" wrapText="1"/>
      <protection hidden="1"/>
    </xf>
    <xf numFmtId="0" fontId="3" fillId="0" borderId="0" xfId="0" applyFont="1" applyAlignment="1" applyProtection="1">
      <alignment wrapText="1"/>
      <protection hidden="1"/>
    </xf>
    <xf numFmtId="0" fontId="3" fillId="0" borderId="0" xfId="0" applyFont="1" applyAlignment="1">
      <alignment wrapText="1"/>
    </xf>
    <xf numFmtId="1" fontId="2" fillId="0" borderId="0" xfId="0" applyNumberFormat="1" applyFont="1" applyAlignment="1">
      <alignment horizontal="left" vertical="center" wrapText="1"/>
    </xf>
    <xf numFmtId="0" fontId="3" fillId="0" borderId="0" xfId="0" applyFont="1" applyAlignment="1">
      <alignment horizontal="left" vertical="center" wrapText="1"/>
    </xf>
    <xf numFmtId="1" fontId="12" fillId="0" borderId="0" xfId="0" applyNumberFormat="1" applyFont="1" applyAlignment="1">
      <alignment horizontal="left" vertical="center"/>
    </xf>
    <xf numFmtId="8" fontId="3" fillId="0" borderId="0" xfId="0" applyNumberFormat="1" applyFont="1" applyAlignment="1">
      <alignment horizontal="left" vertical="center"/>
    </xf>
    <xf numFmtId="8" fontId="13" fillId="0" borderId="0" xfId="0" applyNumberFormat="1" applyFont="1" applyAlignment="1" applyProtection="1">
      <alignment horizontal="center" vertical="top" wrapText="1"/>
      <protection hidden="1"/>
    </xf>
    <xf numFmtId="0" fontId="3" fillId="0" borderId="0" xfId="0" applyFont="1" applyAlignment="1" applyProtection="1">
      <alignment horizontal="center"/>
      <protection hidden="1"/>
    </xf>
    <xf numFmtId="8" fontId="13" fillId="0" borderId="0" xfId="0" applyNumberFormat="1" applyFont="1" applyAlignment="1" applyProtection="1">
      <alignment horizontal="center" vertical="center" wrapText="1"/>
      <protection hidden="1"/>
    </xf>
    <xf numFmtId="0" fontId="2" fillId="0" borderId="0" xfId="0" applyFont="1" applyAlignment="1" applyProtection="1">
      <alignment wrapText="1"/>
      <protection hidden="1"/>
    </xf>
    <xf numFmtId="0" fontId="14" fillId="0" borderId="9" xfId="0" applyFont="1" applyBorder="1" applyAlignment="1">
      <alignment horizontal="center" vertical="center" wrapText="1"/>
    </xf>
    <xf numFmtId="0" fontId="3" fillId="24" borderId="0" xfId="0" applyFont="1" applyFill="1" applyAlignment="1" applyProtection="1">
      <alignment wrapText="1"/>
      <protection hidden="1"/>
    </xf>
    <xf numFmtId="0" fontId="3" fillId="24" borderId="11" xfId="0" applyFont="1" applyFill="1" applyBorder="1" applyAlignment="1" applyProtection="1">
      <alignment horizontal="right"/>
      <protection hidden="1"/>
    </xf>
    <xf numFmtId="0" fontId="7" fillId="24" borderId="12" xfId="0" applyFont="1" applyFill="1" applyBorder="1" applyAlignment="1" applyProtection="1">
      <alignment horizontal="left" vertical="top" wrapText="1"/>
      <protection hidden="1"/>
    </xf>
    <xf numFmtId="0" fontId="3" fillId="24" borderId="0" xfId="0" applyFont="1" applyFill="1" applyAlignment="1" applyProtection="1">
      <alignment horizontal="center" vertical="center" wrapText="1"/>
      <protection hidden="1"/>
    </xf>
    <xf numFmtId="0" fontId="3" fillId="0" borderId="9" xfId="0" applyFont="1" applyBorder="1" applyAlignment="1" applyProtection="1">
      <alignment horizontal="left" vertical="center"/>
      <protection hidden="1"/>
    </xf>
    <xf numFmtId="0" fontId="3" fillId="24" borderId="0" xfId="0" applyFont="1" applyFill="1" applyAlignment="1" applyProtection="1">
      <alignment horizontal="left" vertical="center"/>
      <protection hidden="1"/>
    </xf>
    <xf numFmtId="0" fontId="3" fillId="0" borderId="9" xfId="0" applyFont="1" applyBorder="1" applyAlignment="1" applyProtection="1">
      <alignment vertical="center" wrapText="1"/>
      <protection hidden="1"/>
    </xf>
    <xf numFmtId="0" fontId="3" fillId="24" borderId="9" xfId="0" applyFont="1" applyFill="1" applyBorder="1" applyAlignment="1" applyProtection="1">
      <alignment horizontal="left" vertical="center"/>
      <protection hidden="1"/>
    </xf>
    <xf numFmtId="8" fontId="3" fillId="0" borderId="9" xfId="0" applyNumberFormat="1" applyFont="1" applyBorder="1" applyAlignment="1" applyProtection="1">
      <alignment horizontal="left" vertical="center"/>
      <protection hidden="1"/>
    </xf>
    <xf numFmtId="6" fontId="10" fillId="24" borderId="13" xfId="0" applyNumberFormat="1" applyFont="1" applyFill="1" applyBorder="1" applyAlignment="1" applyProtection="1">
      <alignment horizontal="center" vertical="center" wrapText="1"/>
      <protection hidden="1"/>
    </xf>
    <xf numFmtId="164" fontId="6" fillId="24" borderId="0" xfId="0" applyNumberFormat="1" applyFont="1" applyFill="1" applyAlignment="1" applyProtection="1">
      <alignment vertical="center" wrapText="1"/>
      <protection hidden="1"/>
    </xf>
    <xf numFmtId="0" fontId="3" fillId="24" borderId="0" xfId="0" applyFont="1" applyFill="1" applyAlignment="1" applyProtection="1">
      <alignment vertical="center"/>
      <protection hidden="1"/>
    </xf>
    <xf numFmtId="0" fontId="2" fillId="25" borderId="14" xfId="0" applyFont="1" applyFill="1" applyBorder="1" applyAlignment="1">
      <alignment horizontal="center" vertical="center" wrapText="1"/>
    </xf>
    <xf numFmtId="0" fontId="2" fillId="25" borderId="15" xfId="0" applyFont="1" applyFill="1" applyBorder="1" applyAlignment="1">
      <alignment horizontal="center" vertical="center" wrapText="1"/>
    </xf>
    <xf numFmtId="6" fontId="2" fillId="24" borderId="16" xfId="0" applyNumberFormat="1" applyFont="1" applyFill="1" applyBorder="1" applyAlignment="1" applyProtection="1">
      <alignment horizontal="center" vertical="center"/>
      <protection hidden="1"/>
    </xf>
    <xf numFmtId="0" fontId="3" fillId="24" borderId="13" xfId="0" applyFont="1" applyFill="1" applyBorder="1" applyAlignment="1" applyProtection="1">
      <alignment horizontal="left" vertical="center"/>
      <protection hidden="1"/>
    </xf>
    <xf numFmtId="0" fontId="3" fillId="24" borderId="16" xfId="0" applyFont="1" applyFill="1" applyBorder="1" applyAlignment="1" applyProtection="1">
      <alignment horizontal="left" vertical="center"/>
      <protection hidden="1"/>
    </xf>
    <xf numFmtId="0" fontId="3" fillId="24" borderId="0" xfId="0" applyFont="1" applyFill="1" applyProtection="1">
      <alignment horizontal="left"/>
      <protection hidden="1"/>
    </xf>
    <xf numFmtId="0" fontId="2" fillId="24" borderId="17" xfId="0" applyFont="1" applyFill="1" applyBorder="1" applyAlignment="1" applyProtection="1">
      <alignment horizontal="center" vertical="center" wrapText="1"/>
      <protection hidden="1"/>
    </xf>
    <xf numFmtId="166" fontId="5" fillId="24" borderId="0" xfId="0" applyNumberFormat="1" applyFont="1" applyFill="1" applyAlignment="1" applyProtection="1">
      <alignment vertical="center" wrapText="1"/>
      <protection hidden="1"/>
    </xf>
    <xf numFmtId="0" fontId="6" fillId="0" borderId="0" xfId="0" applyFont="1" applyAlignment="1">
      <alignment vertical="top" wrapText="1"/>
    </xf>
    <xf numFmtId="0" fontId="14" fillId="0" borderId="10" xfId="0" applyFont="1" applyBorder="1" applyAlignment="1">
      <alignment horizontal="center" vertical="center" wrapText="1"/>
    </xf>
    <xf numFmtId="3" fontId="14" fillId="0" borderId="10" xfId="0" applyNumberFormat="1" applyFont="1" applyBorder="1" applyAlignment="1">
      <alignment horizontal="left" vertical="center"/>
    </xf>
    <xf numFmtId="0" fontId="2" fillId="24" borderId="18" xfId="0" applyFont="1" applyFill="1" applyBorder="1" applyAlignment="1" applyProtection="1">
      <alignment horizontal="center" vertical="center" wrapText="1"/>
      <protection hidden="1"/>
    </xf>
    <xf numFmtId="0" fontId="3" fillId="24" borderId="19" xfId="0" applyFont="1" applyFill="1" applyBorder="1" applyAlignment="1" applyProtection="1">
      <alignment horizontal="center" vertical="center" wrapText="1"/>
      <protection hidden="1"/>
    </xf>
    <xf numFmtId="0" fontId="3" fillId="24" borderId="11" xfId="0" applyFont="1" applyFill="1" applyBorder="1" applyAlignment="1" applyProtection="1">
      <alignment horizontal="center" vertical="center" wrapText="1"/>
      <protection hidden="1"/>
    </xf>
    <xf numFmtId="0" fontId="2" fillId="25" borderId="14" xfId="0" applyFont="1" applyFill="1" applyBorder="1" applyAlignment="1" applyProtection="1">
      <alignment horizontal="center" vertical="center"/>
      <protection hidden="1"/>
    </xf>
    <xf numFmtId="0" fontId="2" fillId="25" borderId="20" xfId="0" applyFont="1" applyFill="1" applyBorder="1" applyAlignment="1" applyProtection="1">
      <alignment horizontal="center" vertical="center" wrapText="1"/>
      <protection hidden="1"/>
    </xf>
    <xf numFmtId="6" fontId="10" fillId="24" borderId="21" xfId="0" applyNumberFormat="1" applyFont="1" applyFill="1" applyBorder="1" applyAlignment="1" applyProtection="1">
      <alignment horizontal="center" vertical="center" wrapText="1"/>
      <protection hidden="1"/>
    </xf>
    <xf numFmtId="0" fontId="2" fillId="24" borderId="0" xfId="0" applyFont="1" applyFill="1" applyAlignment="1" applyProtection="1">
      <alignment horizontal="right" vertical="center"/>
      <protection hidden="1"/>
    </xf>
    <xf numFmtId="0" fontId="2" fillId="25" borderId="14" xfId="0" applyFont="1" applyFill="1" applyBorder="1" applyAlignment="1">
      <alignment horizontal="center" vertical="center"/>
    </xf>
    <xf numFmtId="0" fontId="2" fillId="25" borderId="20" xfId="0" applyFont="1" applyFill="1" applyBorder="1" applyAlignment="1">
      <alignment horizontal="center" vertical="center" wrapText="1"/>
    </xf>
    <xf numFmtId="0" fontId="8" fillId="24" borderId="12" xfId="0" applyFont="1" applyFill="1" applyBorder="1" applyAlignment="1" applyProtection="1">
      <alignment horizontal="center" vertical="center" wrapText="1"/>
      <protection hidden="1"/>
    </xf>
    <xf numFmtId="0" fontId="3" fillId="24" borderId="0" xfId="0" applyFont="1" applyFill="1">
      <alignment horizontal="left"/>
    </xf>
    <xf numFmtId="0" fontId="6" fillId="24" borderId="0" xfId="0" applyFont="1" applyFill="1" applyAlignment="1" applyProtection="1">
      <alignment vertical="center"/>
      <protection hidden="1"/>
    </xf>
    <xf numFmtId="0" fontId="3" fillId="24" borderId="19" xfId="0" applyFont="1" applyFill="1" applyBorder="1" applyProtection="1">
      <alignment horizontal="left"/>
      <protection hidden="1"/>
    </xf>
    <xf numFmtId="0" fontId="6" fillId="24" borderId="22" xfId="0" applyFont="1" applyFill="1" applyBorder="1" applyAlignment="1" applyProtection="1">
      <alignment horizontal="center"/>
      <protection hidden="1"/>
    </xf>
    <xf numFmtId="0" fontId="6" fillId="24" borderId="0" xfId="0" applyFont="1" applyFill="1" applyAlignment="1" applyProtection="1">
      <alignment horizontal="center"/>
      <protection hidden="1"/>
    </xf>
    <xf numFmtId="0" fontId="6" fillId="24" borderId="0" xfId="0" applyFont="1" applyFill="1" applyAlignment="1" applyProtection="1">
      <alignment horizontal="center" vertical="center" wrapText="1"/>
      <protection hidden="1"/>
    </xf>
    <xf numFmtId="0" fontId="4" fillId="24" borderId="0" xfId="0" applyFont="1" applyFill="1" applyAlignment="1" applyProtection="1">
      <alignment vertical="center"/>
      <protection hidden="1"/>
    </xf>
    <xf numFmtId="164" fontId="6" fillId="26" borderId="9" xfId="0" applyNumberFormat="1" applyFont="1" applyFill="1" applyBorder="1" applyAlignment="1" applyProtection="1">
      <alignment horizontal="center" vertical="center" wrapText="1"/>
      <protection hidden="1"/>
    </xf>
    <xf numFmtId="166" fontId="5" fillId="23" borderId="9" xfId="0" applyNumberFormat="1" applyFont="1" applyFill="1" applyBorder="1" applyAlignment="1" applyProtection="1">
      <alignment horizontal="center" vertical="center" wrapText="1"/>
      <protection locked="0"/>
    </xf>
    <xf numFmtId="0" fontId="7" fillId="24" borderId="0" xfId="0" applyFont="1" applyFill="1" applyAlignment="1" applyProtection="1">
      <alignment horizontal="left" vertical="top" wrapText="1"/>
      <protection hidden="1"/>
    </xf>
    <xf numFmtId="0" fontId="53" fillId="24" borderId="0" xfId="0" applyFont="1" applyFill="1" applyAlignment="1" applyProtection="1">
      <alignment horizontal="left" vertical="top" wrapText="1"/>
      <protection locked="0"/>
    </xf>
    <xf numFmtId="164" fontId="3" fillId="24" borderId="0" xfId="0" applyNumberFormat="1" applyFont="1" applyFill="1" applyAlignment="1" applyProtection="1">
      <alignment horizontal="left" vertical="top" wrapText="1"/>
      <protection hidden="1"/>
    </xf>
    <xf numFmtId="164" fontId="8" fillId="24" borderId="0" xfId="0" applyNumberFormat="1" applyFont="1" applyFill="1" applyAlignment="1" applyProtection="1">
      <alignment horizontal="left" vertical="top" wrapText="1"/>
      <protection hidden="1"/>
    </xf>
    <xf numFmtId="0" fontId="3" fillId="24" borderId="0" xfId="0" applyFont="1" applyFill="1" applyProtection="1">
      <alignment horizontal="left"/>
      <protection locked="0"/>
    </xf>
    <xf numFmtId="0" fontId="0" fillId="22" borderId="0" xfId="0" applyFill="1" applyProtection="1">
      <alignment horizontal="left"/>
      <protection locked="0"/>
    </xf>
    <xf numFmtId="0" fontId="33" fillId="22" borderId="0" xfId="0" applyFont="1" applyFill="1" applyProtection="1">
      <alignment horizontal="left"/>
      <protection locked="0"/>
    </xf>
    <xf numFmtId="0" fontId="47" fillId="22" borderId="0" xfId="0" applyFont="1" applyFill="1" applyAlignment="1" applyProtection="1">
      <alignment horizontal="left" vertical="center"/>
      <protection locked="0"/>
    </xf>
    <xf numFmtId="0" fontId="3" fillId="20" borderId="0" xfId="0" applyFont="1" applyFill="1" applyProtection="1">
      <alignment horizontal="left"/>
      <protection locked="0"/>
    </xf>
    <xf numFmtId="0" fontId="3" fillId="20" borderId="0" xfId="0" applyFont="1" applyFill="1" applyAlignment="1" applyProtection="1">
      <alignment vertical="top" wrapText="1"/>
      <protection locked="0"/>
    </xf>
    <xf numFmtId="0" fontId="2" fillId="20" borderId="0" xfId="0" applyFont="1" applyFill="1" applyAlignment="1" applyProtection="1">
      <alignment horizontal="left" vertical="top"/>
      <protection locked="0"/>
    </xf>
    <xf numFmtId="0" fontId="3" fillId="20" borderId="0" xfId="0" applyFont="1" applyFill="1" applyAlignment="1" applyProtection="1">
      <alignment horizontal="left" vertical="top"/>
      <protection locked="0"/>
    </xf>
    <xf numFmtId="0" fontId="3" fillId="20" borderId="0" xfId="0" applyFont="1" applyFill="1" applyProtection="1">
      <alignment horizontal="left"/>
      <protection locked="0" hidden="1"/>
    </xf>
    <xf numFmtId="0" fontId="3" fillId="20" borderId="0" xfId="0" applyFont="1" applyFill="1" applyAlignment="1" applyProtection="1">
      <protection locked="0" hidden="1"/>
    </xf>
    <xf numFmtId="0" fontId="31" fillId="20" borderId="0" xfId="0" applyFont="1" applyFill="1" applyAlignment="1" applyProtection="1">
      <alignment horizontal="right"/>
      <protection locked="0" hidden="1"/>
    </xf>
    <xf numFmtId="0" fontId="6" fillId="21" borderId="0" xfId="0" applyFont="1" applyFill="1" applyAlignment="1" applyProtection="1">
      <alignment horizontal="left" vertical="center" readingOrder="1"/>
      <protection locked="0"/>
    </xf>
    <xf numFmtId="0" fontId="3" fillId="21" borderId="0" xfId="0" applyFont="1" applyFill="1" applyProtection="1">
      <alignment horizontal="left"/>
      <protection locked="0" hidden="1"/>
    </xf>
    <xf numFmtId="0" fontId="44" fillId="21" borderId="0" xfId="0" applyFont="1" applyFill="1" applyAlignment="1" applyProtection="1">
      <alignment horizontal="left" vertical="center" readingOrder="1"/>
      <protection locked="0"/>
    </xf>
    <xf numFmtId="0" fontId="32" fillId="24" borderId="0" xfId="0" applyFont="1" applyFill="1" applyAlignment="1" applyProtection="1">
      <alignment vertical="center"/>
      <protection hidden="1"/>
    </xf>
    <xf numFmtId="0" fontId="14" fillId="29" borderId="0" xfId="0" applyFont="1" applyFill="1">
      <alignment horizontal="left"/>
    </xf>
    <xf numFmtId="0" fontId="14" fillId="29" borderId="0" xfId="0" applyFont="1" applyFill="1" applyAlignment="1">
      <alignment horizontal="center" vertical="center" wrapText="1"/>
    </xf>
    <xf numFmtId="0" fontId="14" fillId="29" borderId="0" xfId="0" applyFont="1" applyFill="1" applyAlignment="1">
      <alignment horizontal="left" vertical="center"/>
    </xf>
    <xf numFmtId="5" fontId="10" fillId="0" borderId="0" xfId="0" applyNumberFormat="1" applyFont="1" applyAlignment="1">
      <alignment horizontal="center" vertical="center" wrapText="1"/>
    </xf>
    <xf numFmtId="0" fontId="10" fillId="23" borderId="21" xfId="0" applyFont="1" applyFill="1" applyBorder="1" applyAlignment="1" applyProtection="1">
      <alignment horizontal="center" vertical="center"/>
      <protection locked="0"/>
    </xf>
    <xf numFmtId="0" fontId="2" fillId="25" borderId="20" xfId="0" applyFont="1" applyFill="1" applyBorder="1" applyAlignment="1" applyProtection="1">
      <alignment horizontal="center" vertical="center"/>
      <protection hidden="1"/>
    </xf>
    <xf numFmtId="8" fontId="10" fillId="24" borderId="21" xfId="0" applyNumberFormat="1" applyFont="1" applyFill="1" applyBorder="1" applyAlignment="1" applyProtection="1">
      <alignment horizontal="center" vertical="center" wrapText="1"/>
      <protection hidden="1"/>
    </xf>
    <xf numFmtId="8" fontId="2" fillId="24" borderId="21" xfId="0" applyNumberFormat="1" applyFont="1" applyFill="1" applyBorder="1" applyAlignment="1" applyProtection="1">
      <alignment horizontal="center" vertical="center"/>
      <protection hidden="1"/>
    </xf>
    <xf numFmtId="8" fontId="2" fillId="24" borderId="9" xfId="0" applyNumberFormat="1" applyFont="1" applyFill="1" applyBorder="1" applyAlignment="1" applyProtection="1">
      <alignment horizontal="center" vertical="center"/>
      <protection hidden="1"/>
    </xf>
    <xf numFmtId="0" fontId="2" fillId="0" borderId="0" xfId="64" applyFont="1">
      <alignment horizontal="left"/>
    </xf>
    <xf numFmtId="14" fontId="3" fillId="0" borderId="0" xfId="64" applyNumberFormat="1">
      <alignment horizontal="left"/>
    </xf>
    <xf numFmtId="0" fontId="3" fillId="0" borderId="0" xfId="64">
      <alignment horizontal="left"/>
    </xf>
    <xf numFmtId="0" fontId="48" fillId="20" borderId="0" xfId="0" applyFont="1" applyFill="1" applyAlignment="1" applyProtection="1">
      <alignment horizontal="center"/>
      <protection locked="0"/>
    </xf>
    <xf numFmtId="0" fontId="55" fillId="20" borderId="0" xfId="0" applyFont="1" applyFill="1" applyAlignment="1" applyProtection="1">
      <alignment horizontal="center"/>
      <protection locked="0" hidden="1"/>
    </xf>
    <xf numFmtId="0" fontId="4" fillId="20" borderId="0" xfId="0" applyFont="1" applyFill="1" applyAlignment="1" applyProtection="1">
      <alignment horizontal="center"/>
      <protection locked="0" hidden="1"/>
    </xf>
    <xf numFmtId="0" fontId="4" fillId="20" borderId="0" xfId="0" applyFont="1" applyFill="1" applyAlignment="1" applyProtection="1">
      <alignment horizontal="center" wrapText="1"/>
      <protection locked="0" hidden="1"/>
    </xf>
    <xf numFmtId="14" fontId="2" fillId="20" borderId="0" xfId="0" applyNumberFormat="1" applyFont="1" applyFill="1" applyAlignment="1" applyProtection="1">
      <alignment horizontal="center" vertical="center"/>
      <protection locked="0"/>
    </xf>
    <xf numFmtId="0" fontId="2" fillId="20" borderId="0" xfId="0" applyFont="1" applyFill="1" applyAlignment="1" applyProtection="1">
      <alignment horizontal="center" vertical="center"/>
      <protection locked="0"/>
    </xf>
    <xf numFmtId="0" fontId="32" fillId="20" borderId="0" xfId="0" applyFont="1" applyFill="1" applyAlignment="1" applyProtection="1">
      <alignment horizontal="center"/>
      <protection locked="0" hidden="1"/>
    </xf>
    <xf numFmtId="0" fontId="32" fillId="20" borderId="0" xfId="0" applyFont="1" applyFill="1" applyAlignment="1" applyProtection="1">
      <alignment horizontal="center" vertical="center"/>
      <protection locked="0"/>
    </xf>
    <xf numFmtId="0" fontId="34" fillId="20" borderId="0" xfId="0" applyFont="1" applyFill="1" applyAlignment="1" applyProtection="1">
      <alignment horizontal="center" vertical="center" wrapText="1"/>
      <protection locked="0"/>
    </xf>
    <xf numFmtId="0" fontId="49" fillId="20" borderId="0" xfId="52" applyFill="1" applyAlignment="1" applyProtection="1">
      <alignment horizontal="center"/>
      <protection locked="0" hidden="1"/>
    </xf>
    <xf numFmtId="0" fontId="46" fillId="20" borderId="0" xfId="0" applyFont="1" applyFill="1" applyAlignment="1" applyProtection="1">
      <alignment horizontal="center"/>
      <protection locked="0" hidden="1"/>
    </xf>
    <xf numFmtId="0" fontId="45" fillId="20" borderId="0" xfId="0" applyFont="1" applyFill="1" applyAlignment="1" applyProtection="1">
      <alignment horizontal="center"/>
      <protection locked="0" hidden="1"/>
    </xf>
    <xf numFmtId="0" fontId="54" fillId="20" borderId="0" xfId="52" applyFont="1" applyFill="1" applyAlignment="1" applyProtection="1">
      <alignment horizontal="left"/>
      <protection locked="0" hidden="1"/>
    </xf>
    <xf numFmtId="0" fontId="3" fillId="20" borderId="0" xfId="0" applyFont="1" applyFill="1" applyAlignment="1" applyProtection="1">
      <alignment horizontal="center"/>
      <protection locked="0"/>
    </xf>
    <xf numFmtId="1" fontId="2" fillId="0" borderId="0" xfId="0" applyNumberFormat="1" applyFont="1" applyAlignment="1">
      <alignment horizontal="left" vertical="center"/>
    </xf>
    <xf numFmtId="164" fontId="2" fillId="0" borderId="0" xfId="0" applyNumberFormat="1" applyFont="1" applyAlignment="1">
      <alignment horizontal="center" vertical="center"/>
    </xf>
    <xf numFmtId="0" fontId="7" fillId="24" borderId="0" xfId="0" applyFont="1" applyFill="1" applyAlignment="1" applyProtection="1">
      <alignment horizontal="left" vertical="top" wrapText="1"/>
      <protection hidden="1"/>
    </xf>
    <xf numFmtId="0" fontId="7" fillId="24" borderId="7" xfId="0" applyFont="1" applyFill="1" applyBorder="1" applyAlignment="1" applyProtection="1">
      <alignment horizontal="left" vertical="top" wrapText="1"/>
      <protection hidden="1"/>
    </xf>
    <xf numFmtId="0" fontId="7" fillId="24" borderId="36" xfId="0" applyFont="1" applyFill="1" applyBorder="1" applyAlignment="1" applyProtection="1">
      <alignment horizontal="left" vertical="top" wrapText="1"/>
      <protection hidden="1"/>
    </xf>
    <xf numFmtId="0" fontId="7" fillId="24" borderId="11" xfId="0" applyFont="1" applyFill="1" applyBorder="1" applyAlignment="1" applyProtection="1">
      <alignment horizontal="left" vertical="top" wrapText="1"/>
      <protection hidden="1"/>
    </xf>
    <xf numFmtId="8" fontId="10" fillId="24" borderId="21" xfId="0" applyNumberFormat="1" applyFont="1" applyFill="1" applyBorder="1" applyAlignment="1" applyProtection="1">
      <alignment horizontal="center" vertical="center"/>
      <protection hidden="1"/>
    </xf>
    <xf numFmtId="8" fontId="10" fillId="24" borderId="10" xfId="0" applyNumberFormat="1" applyFont="1" applyFill="1" applyBorder="1" applyAlignment="1" applyProtection="1">
      <alignment horizontal="center" vertical="center"/>
      <protection hidden="1"/>
    </xf>
    <xf numFmtId="0" fontId="53" fillId="24" borderId="0" xfId="0" applyFont="1" applyFill="1" applyAlignment="1" applyProtection="1">
      <alignment horizontal="left" vertical="top" wrapText="1"/>
      <protection locked="0"/>
    </xf>
    <xf numFmtId="0" fontId="57" fillId="24" borderId="0" xfId="0" applyFont="1" applyFill="1" applyAlignment="1" applyProtection="1">
      <alignment horizontal="left" vertical="top" wrapText="1"/>
      <protection hidden="1"/>
    </xf>
    <xf numFmtId="0" fontId="57" fillId="0" borderId="0" xfId="0" applyFont="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10" fillId="23" borderId="21" xfId="0" applyFont="1" applyFill="1" applyBorder="1" applyAlignment="1" applyProtection="1">
      <alignment horizontal="center" vertical="center"/>
      <protection locked="0"/>
    </xf>
    <xf numFmtId="0" fontId="10" fillId="23" borderId="10" xfId="0" applyFont="1" applyFill="1" applyBorder="1" applyAlignment="1" applyProtection="1">
      <alignment horizontal="center" vertical="center"/>
      <protection locked="0"/>
    </xf>
    <xf numFmtId="0" fontId="4" fillId="26" borderId="28" xfId="0" applyFont="1" applyFill="1" applyBorder="1" applyAlignment="1" applyProtection="1">
      <alignment horizontal="center" vertical="top" wrapText="1"/>
      <protection hidden="1"/>
    </xf>
    <xf numFmtId="0" fontId="4" fillId="26" borderId="12" xfId="0" applyFont="1" applyFill="1" applyBorder="1" applyAlignment="1" applyProtection="1">
      <alignment horizontal="center" vertical="top" wrapText="1"/>
      <protection hidden="1"/>
    </xf>
    <xf numFmtId="0" fontId="4" fillId="26" borderId="29" xfId="0" applyFont="1" applyFill="1" applyBorder="1" applyAlignment="1" applyProtection="1">
      <alignment horizontal="center" vertical="top" wrapText="1"/>
      <protection hidden="1"/>
    </xf>
    <xf numFmtId="164" fontId="3" fillId="24" borderId="19" xfId="0" applyNumberFormat="1" applyFont="1" applyFill="1" applyBorder="1" applyAlignment="1" applyProtection="1">
      <alignment horizontal="left" vertical="top" wrapText="1"/>
      <protection hidden="1"/>
    </xf>
    <xf numFmtId="164" fontId="8" fillId="24" borderId="19" xfId="0" applyNumberFormat="1" applyFont="1" applyFill="1" applyBorder="1" applyAlignment="1" applyProtection="1">
      <alignment horizontal="left" vertical="top" wrapText="1"/>
      <protection hidden="1"/>
    </xf>
    <xf numFmtId="0" fontId="2" fillId="24" borderId="9" xfId="0" applyFont="1" applyFill="1" applyBorder="1" applyAlignment="1" applyProtection="1">
      <alignment horizontal="center" vertical="center"/>
      <protection hidden="1"/>
    </xf>
    <xf numFmtId="0" fontId="2" fillId="24" borderId="9" xfId="0" applyFont="1" applyFill="1" applyBorder="1" applyAlignment="1" applyProtection="1">
      <alignment horizontal="right" vertical="center"/>
      <protection hidden="1"/>
    </xf>
    <xf numFmtId="8" fontId="6" fillId="24" borderId="34" xfId="0" applyNumberFormat="1" applyFont="1" applyFill="1" applyBorder="1" applyAlignment="1" applyProtection="1">
      <alignment horizontal="center" vertical="center"/>
      <protection hidden="1"/>
    </xf>
    <xf numFmtId="8" fontId="6" fillId="24" borderId="35" xfId="0" applyNumberFormat="1" applyFont="1" applyFill="1" applyBorder="1" applyAlignment="1" applyProtection="1">
      <alignment horizontal="center" vertical="center"/>
      <protection hidden="1"/>
    </xf>
    <xf numFmtId="164" fontId="49" fillId="26" borderId="28" xfId="52" applyNumberFormat="1" applyFill="1" applyBorder="1" applyAlignment="1" applyProtection="1">
      <alignment horizontal="center" vertical="center" wrapText="1"/>
      <protection locked="0"/>
    </xf>
    <xf numFmtId="164" fontId="49" fillId="26" borderId="12" xfId="52" applyNumberFormat="1" applyFill="1" applyBorder="1" applyAlignment="1" applyProtection="1">
      <alignment horizontal="center" vertical="center" wrapText="1"/>
      <protection locked="0"/>
    </xf>
    <xf numFmtId="164" fontId="6" fillId="26" borderId="12" xfId="0" applyNumberFormat="1" applyFont="1" applyFill="1" applyBorder="1" applyAlignment="1" applyProtection="1">
      <alignment horizontal="left" vertical="center" wrapText="1"/>
      <protection hidden="1"/>
    </xf>
    <xf numFmtId="164" fontId="6" fillId="26" borderId="29" xfId="0" applyNumberFormat="1" applyFont="1" applyFill="1" applyBorder="1" applyAlignment="1" applyProtection="1">
      <alignment horizontal="left" vertical="center" wrapText="1"/>
      <protection hidden="1"/>
    </xf>
    <xf numFmtId="164" fontId="9" fillId="28" borderId="12" xfId="0" applyNumberFormat="1" applyFont="1" applyFill="1" applyBorder="1" applyAlignment="1" applyProtection="1">
      <alignment horizontal="left" vertical="center" wrapText="1"/>
      <protection hidden="1"/>
    </xf>
    <xf numFmtId="0" fontId="6" fillId="24" borderId="0" xfId="0" applyFont="1" applyFill="1" applyAlignment="1" applyProtection="1">
      <alignment horizontal="right" vertical="center"/>
      <protection hidden="1"/>
    </xf>
    <xf numFmtId="0" fontId="2" fillId="25" borderId="20" xfId="0" applyFont="1" applyFill="1" applyBorder="1" applyAlignment="1" applyProtection="1">
      <alignment horizontal="center" vertical="center" wrapText="1"/>
      <protection hidden="1"/>
    </xf>
    <xf numFmtId="0" fontId="2" fillId="25" borderId="14" xfId="0" applyFont="1" applyFill="1" applyBorder="1" applyAlignment="1" applyProtection="1">
      <alignment horizontal="center" vertical="center" wrapText="1"/>
      <protection hidden="1"/>
    </xf>
    <xf numFmtId="0" fontId="56" fillId="27" borderId="0" xfId="0" applyFont="1" applyFill="1" applyAlignment="1" applyProtection="1">
      <alignment horizontal="left" vertical="center"/>
      <protection hidden="1"/>
    </xf>
    <xf numFmtId="0" fontId="56" fillId="27" borderId="24" xfId="0" applyFont="1" applyFill="1" applyBorder="1" applyAlignment="1" applyProtection="1">
      <alignment horizontal="left" vertical="center"/>
      <protection hidden="1"/>
    </xf>
    <xf numFmtId="49" fontId="3" fillId="23" borderId="23" xfId="0" applyNumberFormat="1" applyFont="1" applyFill="1" applyBorder="1" applyAlignment="1" applyProtection="1">
      <alignment horizontal="left" vertical="center" wrapText="1"/>
      <protection locked="0"/>
    </xf>
    <xf numFmtId="49" fontId="3" fillId="23" borderId="12" xfId="0" applyNumberFormat="1" applyFont="1" applyFill="1" applyBorder="1" applyAlignment="1" applyProtection="1">
      <alignment horizontal="left" vertical="center" wrapText="1"/>
      <protection locked="0"/>
    </xf>
    <xf numFmtId="49" fontId="3" fillId="23" borderId="18" xfId="0" applyNumberFormat="1" applyFont="1" applyFill="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hidden="1"/>
    </xf>
    <xf numFmtId="0" fontId="3" fillId="0" borderId="9" xfId="0" applyFont="1" applyBorder="1" applyAlignment="1" applyProtection="1">
      <alignment horizontal="left" vertical="center"/>
      <protection hidden="1"/>
    </xf>
    <xf numFmtId="0" fontId="3" fillId="24" borderId="9" xfId="0" applyFont="1" applyFill="1" applyBorder="1" applyAlignment="1" applyProtection="1">
      <alignment horizontal="left" vertical="center"/>
      <protection hidden="1"/>
    </xf>
    <xf numFmtId="0" fontId="6" fillId="24" borderId="22" xfId="0" applyFont="1" applyFill="1" applyBorder="1" applyAlignment="1" applyProtection="1">
      <alignment horizontal="center" vertical="center" wrapText="1"/>
      <protection hidden="1"/>
    </xf>
    <xf numFmtId="0" fontId="3" fillId="0" borderId="30" xfId="0" applyFont="1" applyBorder="1" applyAlignment="1" applyProtection="1">
      <alignment horizontal="left" vertical="center" wrapText="1"/>
      <protection hidden="1"/>
    </xf>
    <xf numFmtId="0" fontId="3" fillId="0" borderId="31"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2" fillId="25" borderId="20" xfId="0" applyFont="1" applyFill="1" applyBorder="1" applyAlignment="1">
      <alignment horizontal="center" vertical="center" wrapText="1"/>
    </xf>
    <xf numFmtId="0" fontId="2" fillId="25" borderId="14" xfId="0" applyFont="1" applyFill="1" applyBorder="1" applyAlignment="1">
      <alignment horizontal="center" vertical="center" wrapText="1"/>
    </xf>
    <xf numFmtId="0" fontId="3" fillId="24" borderId="25" xfId="0" applyFont="1" applyFill="1" applyBorder="1" applyAlignment="1" applyProtection="1">
      <alignment horizontal="center"/>
      <protection hidden="1"/>
    </xf>
    <xf numFmtId="0" fontId="3" fillId="24" borderId="13" xfId="0" applyFont="1" applyFill="1" applyBorder="1" applyAlignment="1" applyProtection="1">
      <alignment horizontal="center"/>
      <protection hidden="1"/>
    </xf>
    <xf numFmtId="0" fontId="3" fillId="24" borderId="26" xfId="0" applyFont="1" applyFill="1" applyBorder="1" applyAlignment="1" applyProtection="1">
      <alignment horizontal="center"/>
      <protection hidden="1"/>
    </xf>
    <xf numFmtId="0" fontId="3" fillId="24" borderId="16" xfId="0" applyFont="1" applyFill="1" applyBorder="1" applyAlignment="1" applyProtection="1">
      <alignment horizontal="center"/>
      <protection hidden="1"/>
    </xf>
    <xf numFmtId="14" fontId="32" fillId="24" borderId="16" xfId="0" applyNumberFormat="1" applyFont="1" applyFill="1" applyBorder="1" applyAlignment="1" applyProtection="1">
      <alignment horizontal="right" vertical="center"/>
      <protection hidden="1"/>
    </xf>
    <xf numFmtId="14" fontId="32" fillId="24" borderId="27" xfId="0" applyNumberFormat="1" applyFont="1" applyFill="1" applyBorder="1" applyAlignment="1" applyProtection="1">
      <alignment horizontal="right" vertical="center"/>
      <protection hidden="1"/>
    </xf>
    <xf numFmtId="0" fontId="10" fillId="0" borderId="9" xfId="0" applyFont="1" applyBorder="1" applyAlignment="1" applyProtection="1">
      <alignment horizontal="center" vertical="center"/>
      <protection hidden="1"/>
    </xf>
  </cellXfs>
  <cellStyles count="11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2 3" xfId="30" xr:uid="{00000000-0005-0000-0000-00001D000000}"/>
    <cellStyle name="Comma 3" xfId="31" xr:uid="{00000000-0005-0000-0000-00001E000000}"/>
    <cellStyle name="Comma 3 2" xfId="32" xr:uid="{00000000-0005-0000-0000-00001F000000}"/>
    <cellStyle name="Comma 4" xfId="33" xr:uid="{00000000-0005-0000-0000-000020000000}"/>
    <cellStyle name="Comma 5" xfId="34" xr:uid="{00000000-0005-0000-0000-000021000000}"/>
    <cellStyle name="Comma0" xfId="35" xr:uid="{00000000-0005-0000-0000-000022000000}"/>
    <cellStyle name="Currency 2" xfId="36" xr:uid="{00000000-0005-0000-0000-000023000000}"/>
    <cellStyle name="Currency 2 2" xfId="37" xr:uid="{00000000-0005-0000-0000-000024000000}"/>
    <cellStyle name="Currency 2 3" xfId="38" xr:uid="{00000000-0005-0000-0000-000025000000}"/>
    <cellStyle name="Currency 2 4" xfId="39" xr:uid="{00000000-0005-0000-0000-000026000000}"/>
    <cellStyle name="Currency 2 5" xfId="40" xr:uid="{00000000-0005-0000-0000-000027000000}"/>
    <cellStyle name="Currency 3" xfId="41" xr:uid="{00000000-0005-0000-0000-000028000000}"/>
    <cellStyle name="Currency 4" xfId="42" xr:uid="{00000000-0005-0000-0000-000029000000}"/>
    <cellStyle name="Currency0" xfId="43" xr:uid="{00000000-0005-0000-0000-00002A000000}"/>
    <cellStyle name="Date" xfId="44" xr:uid="{00000000-0005-0000-0000-00002B000000}"/>
    <cellStyle name="Explanatory Text 2" xfId="45" xr:uid="{00000000-0005-0000-0000-00002C000000}"/>
    <cellStyle name="Fixed" xfId="46" xr:uid="{00000000-0005-0000-0000-00002D000000}"/>
    <cellStyle name="Good 2" xfId="47" xr:uid="{00000000-0005-0000-0000-00002E000000}"/>
    <cellStyle name="Heading 1 2" xfId="48" xr:uid="{00000000-0005-0000-0000-00002F000000}"/>
    <cellStyle name="Heading 2 2" xfId="49" xr:uid="{00000000-0005-0000-0000-000030000000}"/>
    <cellStyle name="Heading 3 2" xfId="50" xr:uid="{00000000-0005-0000-0000-000031000000}"/>
    <cellStyle name="Heading 4 2" xfId="51" xr:uid="{00000000-0005-0000-0000-000032000000}"/>
    <cellStyle name="Hyperlink" xfId="52" builtinId="8"/>
    <cellStyle name="Hyperlink 2" xfId="53" xr:uid="{00000000-0005-0000-0000-000034000000}"/>
    <cellStyle name="Hyperlink 3" xfId="54" xr:uid="{00000000-0005-0000-0000-000035000000}"/>
    <cellStyle name="Hyperlink 4" xfId="55" xr:uid="{00000000-0005-0000-0000-000036000000}"/>
    <cellStyle name="Input 2" xfId="56" xr:uid="{00000000-0005-0000-0000-000037000000}"/>
    <cellStyle name="Linked Cell 2" xfId="57" xr:uid="{00000000-0005-0000-0000-000038000000}"/>
    <cellStyle name="Neutral 2" xfId="58" xr:uid="{00000000-0005-0000-0000-000039000000}"/>
    <cellStyle name="Normal" xfId="0" builtinId="0"/>
    <cellStyle name="Normal 10" xfId="59" xr:uid="{00000000-0005-0000-0000-00003B000000}"/>
    <cellStyle name="Normal 11" xfId="60" xr:uid="{00000000-0005-0000-0000-00003C000000}"/>
    <cellStyle name="Normal 12" xfId="61" xr:uid="{00000000-0005-0000-0000-00003D000000}"/>
    <cellStyle name="Normal 13" xfId="62" xr:uid="{00000000-0005-0000-0000-00003E000000}"/>
    <cellStyle name="Normal 13 2" xfId="63" xr:uid="{00000000-0005-0000-0000-00003F000000}"/>
    <cellStyle name="Normal 2" xfId="64" xr:uid="{00000000-0005-0000-0000-000040000000}"/>
    <cellStyle name="Normal 2 2" xfId="65" xr:uid="{00000000-0005-0000-0000-000041000000}"/>
    <cellStyle name="Normal 2 2 2" xfId="66" xr:uid="{00000000-0005-0000-0000-000042000000}"/>
    <cellStyle name="Normal 2 2 3" xfId="67" xr:uid="{00000000-0005-0000-0000-000043000000}"/>
    <cellStyle name="Normal 2 2 4" xfId="68" xr:uid="{00000000-0005-0000-0000-000044000000}"/>
    <cellStyle name="Normal 2 3" xfId="69" xr:uid="{00000000-0005-0000-0000-000045000000}"/>
    <cellStyle name="Normal 2 3 2" xfId="70" xr:uid="{00000000-0005-0000-0000-000046000000}"/>
    <cellStyle name="Normal 2 3 3" xfId="71" xr:uid="{00000000-0005-0000-0000-000047000000}"/>
    <cellStyle name="Normal 2 4" xfId="72" xr:uid="{00000000-0005-0000-0000-000048000000}"/>
    <cellStyle name="Normal 2 4 2" xfId="73" xr:uid="{00000000-0005-0000-0000-000049000000}"/>
    <cellStyle name="Normal 2 4 3" xfId="74" xr:uid="{00000000-0005-0000-0000-00004A000000}"/>
    <cellStyle name="Normal 2 5" xfId="75" xr:uid="{00000000-0005-0000-0000-00004B000000}"/>
    <cellStyle name="Normal 2_TRC" xfId="76" xr:uid="{00000000-0005-0000-0000-00004C000000}"/>
    <cellStyle name="Normal 3" xfId="77" xr:uid="{00000000-0005-0000-0000-00004D000000}"/>
    <cellStyle name="Normal 3 2" xfId="78" xr:uid="{00000000-0005-0000-0000-00004E000000}"/>
    <cellStyle name="Normal 3 3" xfId="79" xr:uid="{00000000-0005-0000-0000-00004F000000}"/>
    <cellStyle name="Normal 4" xfId="80" xr:uid="{00000000-0005-0000-0000-000050000000}"/>
    <cellStyle name="Normal 4 2" xfId="81" xr:uid="{00000000-0005-0000-0000-000051000000}"/>
    <cellStyle name="Normal 4 3" xfId="82" xr:uid="{00000000-0005-0000-0000-000052000000}"/>
    <cellStyle name="Normal 5" xfId="83" xr:uid="{00000000-0005-0000-0000-000053000000}"/>
    <cellStyle name="Normal 6" xfId="84" xr:uid="{00000000-0005-0000-0000-000054000000}"/>
    <cellStyle name="Normal 7" xfId="85" xr:uid="{00000000-0005-0000-0000-000055000000}"/>
    <cellStyle name="Normal 8" xfId="86" xr:uid="{00000000-0005-0000-0000-000056000000}"/>
    <cellStyle name="Normal 9" xfId="87" xr:uid="{00000000-0005-0000-0000-000057000000}"/>
    <cellStyle name="Note 2" xfId="88" xr:uid="{00000000-0005-0000-0000-000058000000}"/>
    <cellStyle name="Output 2" xfId="89" xr:uid="{00000000-0005-0000-0000-000059000000}"/>
    <cellStyle name="OUTPUT AMOUNTS" xfId="90" xr:uid="{00000000-0005-0000-0000-00005A000000}"/>
    <cellStyle name="OUTPUT AMOUNTS 2" xfId="91" xr:uid="{00000000-0005-0000-0000-00005B000000}"/>
    <cellStyle name="OUTPUT COLUMN HEADINGS" xfId="92" xr:uid="{00000000-0005-0000-0000-00005C000000}"/>
    <cellStyle name="OUTPUT COLUMN HEADINGS 2" xfId="93" xr:uid="{00000000-0005-0000-0000-00005D000000}"/>
    <cellStyle name="OUTPUT LINE ITEMS" xfId="94" xr:uid="{00000000-0005-0000-0000-00005E000000}"/>
    <cellStyle name="OUTPUT LINE ITEMS 2" xfId="95" xr:uid="{00000000-0005-0000-0000-00005F000000}"/>
    <cellStyle name="Output Line Items_TEP Revenue_Summary_Report-Monthly 11-08 run 12-15-08" xfId="96" xr:uid="{00000000-0005-0000-0000-000060000000}"/>
    <cellStyle name="OUTPUT REPORT TITLE" xfId="97" xr:uid="{00000000-0005-0000-0000-000061000000}"/>
    <cellStyle name="Percent 2" xfId="98" xr:uid="{00000000-0005-0000-0000-000062000000}"/>
    <cellStyle name="Percent 2 2" xfId="99" xr:uid="{00000000-0005-0000-0000-000063000000}"/>
    <cellStyle name="Percent 2 3" xfId="100" xr:uid="{00000000-0005-0000-0000-000064000000}"/>
    <cellStyle name="Percent 2 3 2" xfId="101" xr:uid="{00000000-0005-0000-0000-000065000000}"/>
    <cellStyle name="Percent 2 3 3" xfId="102" xr:uid="{00000000-0005-0000-0000-000066000000}"/>
    <cellStyle name="Percent 2 4" xfId="103" xr:uid="{00000000-0005-0000-0000-000067000000}"/>
    <cellStyle name="Percent 3" xfId="104" xr:uid="{00000000-0005-0000-0000-000068000000}"/>
    <cellStyle name="Percent 4" xfId="105" xr:uid="{00000000-0005-0000-0000-000069000000}"/>
    <cellStyle name="Percent 5" xfId="106" xr:uid="{00000000-0005-0000-0000-00006A000000}"/>
    <cellStyle name="Percent 6" xfId="107" xr:uid="{00000000-0005-0000-0000-00006B000000}"/>
    <cellStyle name="Title 2" xfId="108" xr:uid="{00000000-0005-0000-0000-00006C000000}"/>
    <cellStyle name="Total 2" xfId="109" xr:uid="{00000000-0005-0000-0000-00006D000000}"/>
    <cellStyle name="Warning Text 2" xfId="110" xr:uid="{00000000-0005-0000-0000-00006E000000}"/>
  </cellStyles>
  <dxfs count="12">
    <dxf>
      <font>
        <strike val="0"/>
        <color rgb="FFFF0000"/>
      </font>
    </dxf>
    <dxf>
      <font>
        <strike val="0"/>
        <color rgb="FFFF0000"/>
      </font>
    </dxf>
    <dxf>
      <font>
        <strike val="0"/>
        <color rgb="FFFF0000"/>
      </font>
    </dxf>
    <dxf>
      <font>
        <color rgb="FFFF0000"/>
      </font>
      <fill>
        <patternFill patternType="none">
          <bgColor indexed="65"/>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CC"/>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2E1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483870</xdr:colOff>
      <xdr:row>51</xdr:row>
      <xdr:rowOff>60959</xdr:rowOff>
    </xdr:from>
    <xdr:to>
      <xdr:col>13</xdr:col>
      <xdr:colOff>51551</xdr:colOff>
      <xdr:row>53</xdr:row>
      <xdr:rowOff>327</xdr:rowOff>
    </xdr:to>
    <xdr:sp macro="" textlink="">
      <xdr:nvSpPr>
        <xdr:cNvPr id="2" name="Text Box 5">
          <a:extLst>
            <a:ext uri="{FF2B5EF4-FFF2-40B4-BE49-F238E27FC236}">
              <a16:creationId xmlns:a16="http://schemas.microsoft.com/office/drawing/2014/main" id="{40C9DDEC-6601-437B-BB91-F4F84A855369}"/>
            </a:ext>
          </a:extLst>
        </xdr:cNvPr>
        <xdr:cNvSpPr txBox="1">
          <a:spLocks noChangeArrowheads="1"/>
        </xdr:cNvSpPr>
      </xdr:nvSpPr>
      <xdr:spPr bwMode="auto">
        <a:xfrm>
          <a:off x="504825" y="9925049"/>
          <a:ext cx="7477125" cy="257175"/>
        </a:xfrm>
        <a:prstGeom prst="rect">
          <a:avLst/>
        </a:prstGeom>
        <a:noFill/>
        <a:ln w="9525" algn="ctr">
          <a:noFill/>
          <a:miter lim="800000"/>
          <a:headEnd/>
          <a:tailEnd/>
        </a:ln>
        <a:effectLst/>
      </xdr:spPr>
      <xdr:txBody>
        <a:bodyPr vertOverflow="clip" wrap="square" lIns="91440" tIns="45720" rIns="91440" bIns="45720" anchor="t" upright="1"/>
        <a:lstStyle/>
        <a:p>
          <a:pPr algn="ctr" rtl="0">
            <a:defRPr sz="1000"/>
          </a:pPr>
          <a:r>
            <a:rPr lang="en-US" sz="1050" b="0" i="0" u="none" strike="noStrike" baseline="0">
              <a:solidFill>
                <a:srgbClr val="000000"/>
              </a:solidFill>
              <a:latin typeface="Arial"/>
              <a:cs typeface="Arial"/>
            </a:rPr>
            <a:t>Funded by TEP customers and approved by the Arizona Corporation Commission</a:t>
          </a:r>
        </a:p>
      </xdr:txBody>
    </xdr:sp>
    <xdr:clientData/>
  </xdr:twoCellAnchor>
  <xdr:twoCellAnchor editAs="absolute">
    <xdr:from>
      <xdr:col>0</xdr:col>
      <xdr:colOff>304800</xdr:colOff>
      <xdr:row>1</xdr:row>
      <xdr:rowOff>133350</xdr:rowOff>
    </xdr:from>
    <xdr:to>
      <xdr:col>6</xdr:col>
      <xdr:colOff>152400</xdr:colOff>
      <xdr:row>5</xdr:row>
      <xdr:rowOff>205740</xdr:rowOff>
    </xdr:to>
    <xdr:pic>
      <xdr:nvPicPr>
        <xdr:cNvPr id="3234" name="Picture 1">
          <a:extLst>
            <a:ext uri="{FF2B5EF4-FFF2-40B4-BE49-F238E27FC236}">
              <a16:creationId xmlns:a16="http://schemas.microsoft.com/office/drawing/2014/main" id="{AE5772B5-D5CF-41D9-93AD-65BB88817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85750"/>
          <a:ext cx="35052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133350</xdr:colOff>
      <xdr:row>0</xdr:row>
      <xdr:rowOff>9525</xdr:rowOff>
    </xdr:from>
    <xdr:to>
      <xdr:col>7</xdr:col>
      <xdr:colOff>207645</xdr:colOff>
      <xdr:row>2</xdr:row>
      <xdr:rowOff>0</xdr:rowOff>
    </xdr:to>
    <xdr:pic>
      <xdr:nvPicPr>
        <xdr:cNvPr id="1244" name="Picture 1">
          <a:extLst>
            <a:ext uri="{FF2B5EF4-FFF2-40B4-BE49-F238E27FC236}">
              <a16:creationId xmlns:a16="http://schemas.microsoft.com/office/drawing/2014/main" id="{63A787C2-0502-4849-871A-D45D83220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9525"/>
          <a:ext cx="1504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52</xdr:row>
      <xdr:rowOff>47625</xdr:rowOff>
    </xdr:from>
    <xdr:to>
      <xdr:col>7</xdr:col>
      <xdr:colOff>300990</xdr:colOff>
      <xdr:row>52</xdr:row>
      <xdr:rowOff>739140</xdr:rowOff>
    </xdr:to>
    <xdr:pic>
      <xdr:nvPicPr>
        <xdr:cNvPr id="1245" name="Picture 1">
          <a:extLst>
            <a:ext uri="{FF2B5EF4-FFF2-40B4-BE49-F238E27FC236}">
              <a16:creationId xmlns:a16="http://schemas.microsoft.com/office/drawing/2014/main" id="{51D6D156-62B3-47F6-BB2D-BCF3DACA00AE}"/>
            </a:ext>
            <a:ext uri="{147F2762-F138-4A5C-976F-8EAC2B608ADB}">
              <a16:predDERef xmlns:a16="http://schemas.microsoft.com/office/drawing/2014/main" pred="{63A787C2-0502-4849-871A-D45D83220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11658600"/>
          <a:ext cx="1501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pbes@franklinenergy.com" TargetMode="External"/><Relationship Id="rId1" Type="http://schemas.openxmlformats.org/officeDocument/2006/relationships/hyperlink" Target="mailto:tepbes@franklinenergy.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nergystar.gov/certified-products/certified-products?c=products.pr_find_es_produ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Q54"/>
  <sheetViews>
    <sheetView topLeftCell="A24" zoomScaleNormal="100" zoomScaleSheetLayoutView="100" workbookViewId="0">
      <selection activeCell="B15" sqref="B15:M15"/>
    </sheetView>
  </sheetViews>
  <sheetFormatPr defaultColWidth="0" defaultRowHeight="12.75" zeroHeight="1"/>
  <cols>
    <col min="1" max="6" width="9.140625" style="112" customWidth="1"/>
    <col min="7" max="7" width="9" style="112" customWidth="1"/>
    <col min="8" max="13" width="9.140625" style="112" customWidth="1"/>
    <col min="14" max="14" width="7.42578125" style="112" customWidth="1"/>
    <col min="15" max="15" width="0" style="112" hidden="1" customWidth="1"/>
    <col min="16" max="16" width="2.5703125" style="112" hidden="1" customWidth="1"/>
    <col min="17" max="16384" width="0" style="112" hidden="1"/>
  </cols>
  <sheetData>
    <row r="1" spans="1:17">
      <c r="A1" s="111"/>
      <c r="B1" s="111"/>
      <c r="C1" s="111"/>
      <c r="D1" s="111"/>
      <c r="E1" s="111"/>
      <c r="F1" s="111"/>
      <c r="G1" s="111"/>
      <c r="H1" s="111"/>
      <c r="I1" s="111"/>
      <c r="J1" s="111"/>
      <c r="K1" s="111"/>
      <c r="L1" s="111"/>
      <c r="M1" s="111"/>
      <c r="N1" s="111"/>
    </row>
    <row r="2" spans="1:17">
      <c r="A2" s="111"/>
      <c r="B2" s="111"/>
      <c r="C2" s="111"/>
      <c r="D2" s="111"/>
      <c r="E2" s="111"/>
      <c r="F2" s="111"/>
      <c r="G2" s="111"/>
      <c r="H2" s="111"/>
      <c r="I2" s="111"/>
      <c r="J2" s="111"/>
      <c r="K2" s="111"/>
      <c r="L2" s="111"/>
      <c r="M2" s="111"/>
      <c r="N2" s="111"/>
    </row>
    <row r="3" spans="1:17" ht="27.75">
      <c r="A3" s="111"/>
      <c r="B3" s="111"/>
      <c r="C3" s="111"/>
      <c r="D3" s="111"/>
      <c r="E3" s="111"/>
      <c r="F3" s="111"/>
      <c r="G3" s="140" t="s">
        <v>0</v>
      </c>
      <c r="H3" s="140"/>
      <c r="I3" s="140"/>
      <c r="J3" s="140"/>
      <c r="K3" s="140"/>
      <c r="L3" s="140"/>
      <c r="M3" s="140"/>
      <c r="N3" s="140"/>
    </row>
    <row r="4" spans="1:17" ht="27.75">
      <c r="A4" s="111"/>
      <c r="B4" s="111"/>
      <c r="C4" s="111"/>
      <c r="D4" s="111"/>
      <c r="E4" s="111"/>
      <c r="F4" s="111"/>
      <c r="G4" s="141"/>
      <c r="H4" s="140"/>
      <c r="I4" s="140"/>
      <c r="J4" s="140"/>
      <c r="K4" s="140"/>
      <c r="L4" s="140"/>
      <c r="M4" s="140"/>
      <c r="N4" s="140"/>
    </row>
    <row r="5" spans="1:17" ht="27.75">
      <c r="A5" s="111"/>
      <c r="B5" s="111"/>
      <c r="C5" s="111"/>
      <c r="D5" s="111"/>
      <c r="E5" s="111"/>
      <c r="F5" s="111"/>
      <c r="G5" s="140" t="s">
        <v>1</v>
      </c>
      <c r="H5" s="140"/>
      <c r="I5" s="140"/>
      <c r="J5" s="140"/>
      <c r="K5" s="140"/>
      <c r="L5" s="140"/>
      <c r="M5" s="140"/>
      <c r="N5" s="140"/>
    </row>
    <row r="6" spans="1:17" ht="27.75">
      <c r="A6" s="111"/>
      <c r="B6" s="111"/>
      <c r="C6" s="111"/>
      <c r="D6" s="111"/>
      <c r="E6" s="111"/>
      <c r="F6" s="111"/>
      <c r="G6" s="139"/>
      <c r="H6" s="140"/>
      <c r="I6" s="140"/>
      <c r="J6" s="140"/>
      <c r="K6" s="140"/>
      <c r="L6" s="140"/>
      <c r="M6" s="140"/>
      <c r="N6" s="140"/>
      <c r="Q6" s="113"/>
    </row>
    <row r="7" spans="1:17">
      <c r="A7" s="111"/>
      <c r="B7" s="111"/>
      <c r="C7" s="111"/>
      <c r="D7" s="111"/>
      <c r="E7" s="111"/>
      <c r="F7" s="111"/>
      <c r="G7" s="111"/>
      <c r="H7" s="111"/>
      <c r="I7" s="111"/>
      <c r="J7" s="111"/>
      <c r="K7" s="111"/>
      <c r="L7" s="111"/>
      <c r="M7" s="111"/>
      <c r="N7" s="111"/>
    </row>
    <row r="8" spans="1:17">
      <c r="A8" s="111"/>
      <c r="B8" s="111"/>
      <c r="C8" s="111"/>
      <c r="D8" s="111"/>
      <c r="E8" s="111"/>
      <c r="F8" s="111"/>
      <c r="G8" s="111"/>
      <c r="H8" s="111"/>
      <c r="I8" s="111"/>
      <c r="J8" s="111"/>
      <c r="K8" s="111"/>
      <c r="L8" s="111"/>
      <c r="M8" s="111"/>
      <c r="N8" s="111"/>
    </row>
    <row r="9" spans="1:17">
      <c r="A9" s="111"/>
      <c r="B9" s="111"/>
      <c r="C9" s="111"/>
      <c r="D9" s="111"/>
      <c r="E9" s="111"/>
      <c r="F9" s="111"/>
      <c r="G9" s="111"/>
      <c r="H9" s="111"/>
      <c r="I9" s="111"/>
      <c r="J9" s="111"/>
      <c r="K9" s="111"/>
      <c r="L9" s="111"/>
      <c r="M9" s="111"/>
      <c r="N9" s="111"/>
    </row>
    <row r="10" spans="1:17" ht="15">
      <c r="A10" s="111"/>
      <c r="B10" s="111"/>
      <c r="C10" s="111"/>
      <c r="D10" s="111"/>
      <c r="E10" s="111"/>
      <c r="F10" s="111"/>
      <c r="G10" s="111"/>
      <c r="H10" s="111"/>
      <c r="I10" s="111"/>
      <c r="J10" s="111"/>
      <c r="K10" s="111"/>
      <c r="L10" s="111"/>
      <c r="M10" s="111"/>
      <c r="N10" s="111"/>
      <c r="O10" s="114"/>
    </row>
    <row r="11" spans="1:17" ht="15">
      <c r="A11" s="111"/>
      <c r="B11" s="111"/>
      <c r="C11" s="111"/>
      <c r="D11" s="111"/>
      <c r="E11" s="111"/>
      <c r="F11" s="111"/>
      <c r="G11" s="111"/>
      <c r="H11" s="111"/>
      <c r="I11" s="111"/>
      <c r="J11" s="111"/>
      <c r="K11" s="111"/>
      <c r="L11" s="111"/>
      <c r="M11" s="111"/>
      <c r="N11" s="111"/>
      <c r="O11" s="114"/>
    </row>
    <row r="12" spans="1:17" ht="15">
      <c r="A12" s="111"/>
      <c r="B12" s="142"/>
      <c r="C12" s="143"/>
      <c r="D12" s="143"/>
      <c r="E12" s="143"/>
      <c r="F12" s="143"/>
      <c r="G12" s="143"/>
      <c r="H12" s="143"/>
      <c r="I12" s="143"/>
      <c r="J12" s="143"/>
      <c r="K12" s="143"/>
      <c r="L12" s="143"/>
      <c r="M12" s="143"/>
      <c r="N12" s="111"/>
      <c r="O12" s="114"/>
    </row>
    <row r="13" spans="1:17">
      <c r="A13" s="111"/>
      <c r="B13" s="142"/>
      <c r="C13" s="143"/>
      <c r="D13" s="143"/>
      <c r="E13" s="143"/>
      <c r="F13" s="143"/>
      <c r="G13" s="143"/>
      <c r="H13" s="143"/>
      <c r="I13" s="143"/>
      <c r="J13" s="143"/>
      <c r="K13" s="143"/>
      <c r="L13" s="143"/>
      <c r="M13" s="143"/>
      <c r="N13" s="111"/>
    </row>
    <row r="14" spans="1:17" ht="33.75">
      <c r="A14" s="111"/>
      <c r="B14" s="138"/>
      <c r="C14" s="138"/>
      <c r="D14" s="138"/>
      <c r="E14" s="138"/>
      <c r="F14" s="138"/>
      <c r="G14" s="138"/>
      <c r="H14" s="138"/>
      <c r="I14" s="138"/>
      <c r="J14" s="138"/>
      <c r="K14" s="138"/>
      <c r="L14" s="138"/>
      <c r="M14" s="138"/>
      <c r="N14" s="111"/>
    </row>
    <row r="15" spans="1:17" ht="33.75">
      <c r="A15" s="111"/>
      <c r="B15" s="138" t="s">
        <v>2</v>
      </c>
      <c r="C15" s="138"/>
      <c r="D15" s="138"/>
      <c r="E15" s="138"/>
      <c r="F15" s="138"/>
      <c r="G15" s="138"/>
      <c r="H15" s="138"/>
      <c r="I15" s="138"/>
      <c r="J15" s="138"/>
      <c r="K15" s="138"/>
      <c r="L15" s="138"/>
      <c r="M15" s="138"/>
      <c r="N15" s="111"/>
    </row>
    <row r="16" spans="1:17" ht="33.75" customHeight="1">
      <c r="A16" s="111"/>
      <c r="B16" s="138" t="s">
        <v>3</v>
      </c>
      <c r="C16" s="138"/>
      <c r="D16" s="138"/>
      <c r="E16" s="138"/>
      <c r="F16" s="138"/>
      <c r="G16" s="138"/>
      <c r="H16" s="138"/>
      <c r="I16" s="138"/>
      <c r="J16" s="138"/>
      <c r="K16" s="138"/>
      <c r="L16" s="138"/>
      <c r="M16" s="138"/>
      <c r="N16" s="111"/>
    </row>
    <row r="17" spans="1:15" ht="15">
      <c r="A17" s="111"/>
      <c r="B17" s="115"/>
      <c r="C17" s="116"/>
      <c r="D17" s="116"/>
      <c r="E17" s="116"/>
      <c r="F17" s="116"/>
      <c r="G17" s="116"/>
      <c r="H17" s="116"/>
      <c r="I17" s="116"/>
      <c r="J17" s="116"/>
      <c r="K17" s="116"/>
      <c r="L17" s="116"/>
      <c r="M17" s="116"/>
      <c r="N17" s="111"/>
      <c r="O17" s="114"/>
    </row>
    <row r="18" spans="1:15" ht="15">
      <c r="A18" s="111"/>
      <c r="B18" s="117"/>
      <c r="C18" s="118"/>
      <c r="D18" s="118"/>
      <c r="E18" s="118"/>
      <c r="F18" s="118"/>
      <c r="G18" s="118"/>
      <c r="H18" s="118"/>
      <c r="I18" s="118"/>
      <c r="J18" s="118"/>
      <c r="K18" s="118"/>
      <c r="L18" s="118"/>
      <c r="M18" s="118"/>
      <c r="N18" s="111"/>
      <c r="O18" s="114"/>
    </row>
    <row r="19" spans="1:15" ht="15">
      <c r="A19" s="111"/>
      <c r="B19" s="117"/>
      <c r="C19" s="118"/>
      <c r="D19" s="118"/>
      <c r="E19" s="118"/>
      <c r="F19" s="118"/>
      <c r="G19" s="118"/>
      <c r="H19" s="118"/>
      <c r="I19" s="118"/>
      <c r="J19" s="118"/>
      <c r="K19" s="118"/>
      <c r="L19" s="118"/>
      <c r="M19" s="118"/>
      <c r="N19" s="111"/>
      <c r="O19" s="114"/>
    </row>
    <row r="20" spans="1:15" ht="15">
      <c r="A20" s="111"/>
      <c r="B20" s="117"/>
      <c r="C20" s="116"/>
      <c r="D20" s="116"/>
      <c r="E20" s="116"/>
      <c r="F20" s="116"/>
      <c r="G20" s="116"/>
      <c r="H20" s="116"/>
      <c r="I20" s="116"/>
      <c r="J20" s="116"/>
      <c r="K20" s="116"/>
      <c r="L20" s="116"/>
      <c r="M20" s="116"/>
      <c r="N20" s="111"/>
      <c r="O20" s="114"/>
    </row>
    <row r="21" spans="1:15" ht="21.75" customHeight="1">
      <c r="A21" s="111"/>
      <c r="B21" s="118"/>
      <c r="C21" s="116"/>
      <c r="D21" s="116"/>
      <c r="E21" s="116"/>
      <c r="F21" s="116"/>
      <c r="G21" s="116"/>
      <c r="H21" s="116"/>
      <c r="I21" s="116"/>
      <c r="J21" s="116"/>
      <c r="K21" s="116"/>
      <c r="L21" s="116"/>
      <c r="M21" s="116"/>
      <c r="N21" s="111"/>
      <c r="O21" s="114"/>
    </row>
    <row r="22" spans="1:15" ht="23.25">
      <c r="A22" s="111"/>
      <c r="B22" s="145" t="s">
        <v>4</v>
      </c>
      <c r="C22" s="145"/>
      <c r="D22" s="145"/>
      <c r="E22" s="145"/>
      <c r="F22" s="145"/>
      <c r="G22" s="145"/>
      <c r="H22" s="145"/>
      <c r="I22" s="145"/>
      <c r="J22" s="145"/>
      <c r="K22" s="145"/>
      <c r="L22" s="145"/>
      <c r="M22" s="145"/>
      <c r="N22" s="111"/>
      <c r="O22" s="114"/>
    </row>
    <row r="23" spans="1:15" ht="15">
      <c r="A23" s="111"/>
      <c r="B23" s="117"/>
      <c r="C23" s="116"/>
      <c r="D23" s="116"/>
      <c r="E23" s="116"/>
      <c r="F23" s="116"/>
      <c r="G23" s="116"/>
      <c r="H23" s="116"/>
      <c r="I23" s="116"/>
      <c r="J23" s="116"/>
      <c r="K23" s="116"/>
      <c r="L23" s="116"/>
      <c r="M23" s="116"/>
      <c r="N23" s="111"/>
      <c r="O23" s="114"/>
    </row>
    <row r="24" spans="1:15" ht="42" customHeight="1">
      <c r="A24" s="111"/>
      <c r="B24" s="146" t="s">
        <v>5</v>
      </c>
      <c r="C24" s="146"/>
      <c r="D24" s="146"/>
      <c r="E24" s="146"/>
      <c r="F24" s="146"/>
      <c r="G24" s="146"/>
      <c r="H24" s="146"/>
      <c r="I24" s="146"/>
      <c r="J24" s="146"/>
      <c r="K24" s="146"/>
      <c r="L24" s="146"/>
      <c r="M24" s="146"/>
      <c r="N24" s="111"/>
      <c r="O24" s="114"/>
    </row>
    <row r="25" spans="1:15" ht="15">
      <c r="A25" s="111"/>
      <c r="B25" s="111"/>
      <c r="C25" s="111"/>
      <c r="D25" s="111"/>
      <c r="E25" s="111"/>
      <c r="F25" s="111"/>
      <c r="G25" s="111"/>
      <c r="H25" s="111"/>
      <c r="I25" s="111"/>
      <c r="J25" s="111"/>
      <c r="K25" s="111"/>
      <c r="L25" s="111"/>
      <c r="M25" s="111"/>
      <c r="N25" s="111"/>
      <c r="O25" s="114"/>
    </row>
    <row r="26" spans="1:15">
      <c r="A26" s="111"/>
      <c r="B26" s="111"/>
      <c r="C26" s="111"/>
      <c r="D26" s="111"/>
      <c r="E26" s="111"/>
      <c r="F26" s="111"/>
      <c r="G26" s="111"/>
      <c r="H26" s="111"/>
      <c r="I26" s="111"/>
      <c r="J26" s="111"/>
      <c r="K26" s="111"/>
      <c r="L26" s="111"/>
      <c r="M26" s="111"/>
      <c r="N26" s="111"/>
    </row>
    <row r="27" spans="1:15" ht="23.25">
      <c r="A27" s="111"/>
      <c r="B27" s="144"/>
      <c r="C27" s="144"/>
      <c r="D27" s="144"/>
      <c r="E27" s="144"/>
      <c r="F27" s="144"/>
      <c r="G27" s="144"/>
      <c r="H27" s="144"/>
      <c r="I27" s="144"/>
      <c r="J27" s="144"/>
      <c r="K27" s="144"/>
      <c r="L27" s="144"/>
      <c r="M27" s="144"/>
      <c r="N27" s="111"/>
    </row>
    <row r="28" spans="1:15" ht="23.25">
      <c r="A28" s="111"/>
      <c r="B28" s="144"/>
      <c r="C28" s="144"/>
      <c r="D28" s="144"/>
      <c r="E28" s="144"/>
      <c r="F28" s="144"/>
      <c r="G28" s="144"/>
      <c r="H28" s="144"/>
      <c r="I28" s="144"/>
      <c r="J28" s="144"/>
      <c r="K28" s="144"/>
      <c r="L28" s="144"/>
      <c r="M28" s="144"/>
      <c r="N28" s="111"/>
    </row>
    <row r="29" spans="1:15" ht="23.25">
      <c r="A29" s="111"/>
      <c r="B29" s="144"/>
      <c r="C29" s="144"/>
      <c r="D29" s="144"/>
      <c r="E29" s="144"/>
      <c r="F29" s="144"/>
      <c r="G29" s="144"/>
      <c r="H29" s="144"/>
      <c r="I29" s="144"/>
      <c r="J29" s="144"/>
      <c r="K29" s="144"/>
      <c r="L29" s="144"/>
      <c r="M29" s="144"/>
      <c r="N29" s="111"/>
    </row>
    <row r="30" spans="1:15">
      <c r="A30" s="111"/>
      <c r="B30" s="119"/>
      <c r="C30" s="119"/>
      <c r="D30" s="119"/>
      <c r="E30" s="119"/>
      <c r="F30" s="119"/>
      <c r="G30" s="119"/>
      <c r="H30" s="119"/>
      <c r="I30" s="119"/>
      <c r="J30" s="119"/>
      <c r="K30" s="119"/>
      <c r="L30" s="119"/>
      <c r="M30" s="119"/>
      <c r="N30" s="111"/>
    </row>
    <row r="31" spans="1:15" ht="30" customHeight="1">
      <c r="A31" s="111"/>
      <c r="B31" s="144" t="s">
        <v>6</v>
      </c>
      <c r="C31" s="144"/>
      <c r="D31" s="144"/>
      <c r="E31" s="144"/>
      <c r="F31" s="144"/>
      <c r="G31" s="144"/>
      <c r="H31" s="144"/>
      <c r="I31" s="144"/>
      <c r="J31" s="144"/>
      <c r="K31" s="144"/>
      <c r="L31" s="144"/>
      <c r="M31" s="144"/>
      <c r="N31" s="111"/>
    </row>
    <row r="32" spans="1:15">
      <c r="A32" s="111"/>
      <c r="B32" s="147" t="s">
        <v>7</v>
      </c>
      <c r="C32" s="147"/>
      <c r="D32" s="147"/>
      <c r="E32" s="147"/>
      <c r="F32" s="147"/>
      <c r="G32" s="147"/>
      <c r="H32" s="147"/>
      <c r="I32" s="147"/>
      <c r="J32" s="147"/>
      <c r="K32" s="147"/>
      <c r="L32" s="147"/>
      <c r="M32" s="147"/>
      <c r="N32" s="111"/>
    </row>
    <row r="33" spans="1:14">
      <c r="A33" s="111"/>
      <c r="B33" s="111"/>
      <c r="C33" s="111"/>
      <c r="D33" s="111"/>
      <c r="E33" s="111"/>
      <c r="F33" s="111"/>
      <c r="G33" s="111"/>
      <c r="H33" s="111"/>
      <c r="I33" s="111"/>
      <c r="J33" s="111"/>
      <c r="K33" s="111"/>
      <c r="L33" s="111"/>
      <c r="M33" s="111"/>
      <c r="N33" s="111"/>
    </row>
    <row r="34" spans="1:14" ht="23.25">
      <c r="A34" s="111"/>
      <c r="B34" s="144"/>
      <c r="C34" s="144"/>
      <c r="D34" s="144"/>
      <c r="E34" s="144"/>
      <c r="F34" s="144"/>
      <c r="G34" s="144"/>
      <c r="H34" s="144"/>
      <c r="I34" s="144"/>
      <c r="J34" s="144"/>
      <c r="K34" s="144"/>
      <c r="L34" s="144"/>
      <c r="M34" s="144"/>
      <c r="N34" s="111"/>
    </row>
    <row r="35" spans="1:14" ht="23.25">
      <c r="A35" s="111"/>
      <c r="B35" s="144"/>
      <c r="C35" s="144"/>
      <c r="D35" s="144"/>
      <c r="E35" s="144"/>
      <c r="F35" s="144"/>
      <c r="G35" s="144"/>
      <c r="H35" s="144"/>
      <c r="I35" s="144"/>
      <c r="J35" s="144"/>
      <c r="K35" s="144"/>
      <c r="L35" s="144"/>
      <c r="M35" s="144"/>
      <c r="N35" s="111"/>
    </row>
    <row r="36" spans="1:14" ht="23.25">
      <c r="A36" s="111"/>
      <c r="B36" s="144"/>
      <c r="C36" s="144"/>
      <c r="D36" s="144"/>
      <c r="E36" s="144"/>
      <c r="F36" s="144"/>
      <c r="G36" s="144"/>
      <c r="H36" s="144"/>
      <c r="I36" s="144"/>
      <c r="J36" s="144"/>
      <c r="K36" s="144"/>
      <c r="L36" s="144"/>
      <c r="M36" s="144"/>
      <c r="N36" s="111"/>
    </row>
    <row r="37" spans="1:14">
      <c r="A37" s="111"/>
      <c r="B37" s="119"/>
      <c r="C37" s="119"/>
      <c r="D37" s="119"/>
      <c r="E37" s="119"/>
      <c r="F37" s="119"/>
      <c r="G37" s="119"/>
      <c r="H37" s="119"/>
      <c r="I37" s="119"/>
      <c r="J37" s="119"/>
      <c r="K37" s="119"/>
      <c r="L37" s="119"/>
      <c r="M37" s="119"/>
      <c r="N37" s="111"/>
    </row>
    <row r="38" spans="1:14" ht="23.25">
      <c r="A38" s="111"/>
      <c r="B38" s="144"/>
      <c r="C38" s="144"/>
      <c r="D38" s="144"/>
      <c r="E38" s="144"/>
      <c r="F38" s="144"/>
      <c r="G38" s="144"/>
      <c r="H38" s="144"/>
      <c r="I38" s="144"/>
      <c r="J38" s="144"/>
      <c r="K38" s="144"/>
      <c r="L38" s="144"/>
      <c r="M38" s="144"/>
      <c r="N38" s="111"/>
    </row>
    <row r="39" spans="1:14" ht="27">
      <c r="A39" s="111"/>
      <c r="B39" s="148"/>
      <c r="C39" s="149"/>
      <c r="D39" s="149"/>
      <c r="E39" s="149"/>
      <c r="F39" s="149"/>
      <c r="G39" s="149"/>
      <c r="H39" s="149"/>
      <c r="I39" s="149"/>
      <c r="J39" s="149"/>
      <c r="K39" s="149"/>
      <c r="L39" s="149"/>
      <c r="M39" s="149"/>
      <c r="N39" s="111"/>
    </row>
    <row r="40" spans="1:14">
      <c r="A40" s="111"/>
      <c r="B40" s="119"/>
      <c r="C40" s="119"/>
      <c r="D40" s="119"/>
      <c r="E40" s="119"/>
      <c r="F40" s="119"/>
      <c r="G40" s="119"/>
      <c r="H40" s="119"/>
      <c r="I40" s="119"/>
      <c r="J40" s="119"/>
      <c r="K40" s="119"/>
      <c r="L40" s="119"/>
      <c r="M40" s="119"/>
      <c r="N40" s="111"/>
    </row>
    <row r="41" spans="1:14" ht="15">
      <c r="A41" s="111"/>
      <c r="B41" s="120"/>
      <c r="C41" s="120"/>
      <c r="D41" s="120"/>
      <c r="E41" s="120"/>
      <c r="F41" s="121"/>
      <c r="G41" s="150"/>
      <c r="H41" s="150"/>
      <c r="I41" s="150"/>
      <c r="J41" s="150"/>
      <c r="K41" s="150"/>
      <c r="L41" s="150"/>
      <c r="M41" s="150"/>
      <c r="N41" s="111"/>
    </row>
    <row r="42" spans="1:14">
      <c r="A42" s="111"/>
      <c r="B42" s="111"/>
      <c r="C42" s="111"/>
      <c r="D42" s="111"/>
      <c r="E42" s="111"/>
      <c r="F42" s="111"/>
      <c r="G42" s="111"/>
      <c r="H42" s="111"/>
      <c r="I42" s="111"/>
      <c r="J42" s="111"/>
      <c r="K42" s="111"/>
      <c r="L42" s="111"/>
      <c r="M42" s="111"/>
      <c r="N42" s="111"/>
    </row>
    <row r="43" spans="1:14" ht="27" customHeight="1">
      <c r="A43" s="111"/>
      <c r="B43" s="111"/>
      <c r="C43" s="111"/>
      <c r="D43" s="122" t="s">
        <v>8</v>
      </c>
      <c r="E43" s="123"/>
      <c r="F43" s="123"/>
      <c r="G43" s="123"/>
      <c r="H43" s="123"/>
      <c r="I43" s="123"/>
      <c r="J43" s="123"/>
      <c r="K43" s="123"/>
      <c r="L43" s="111"/>
      <c r="M43" s="111"/>
      <c r="N43" s="111"/>
    </row>
    <row r="44" spans="1:14" ht="27" customHeight="1">
      <c r="A44" s="111"/>
      <c r="B44" s="111"/>
      <c r="C44" s="111"/>
      <c r="D44" s="124" t="s">
        <v>9</v>
      </c>
      <c r="E44" s="123"/>
      <c r="F44" s="123"/>
      <c r="G44" s="123"/>
      <c r="H44" s="123"/>
      <c r="I44" s="123"/>
      <c r="J44" s="123"/>
      <c r="K44" s="123"/>
      <c r="L44" s="111"/>
      <c r="M44" s="111"/>
      <c r="N44" s="111"/>
    </row>
    <row r="45" spans="1:14" ht="27" customHeight="1">
      <c r="A45" s="111"/>
      <c r="B45" s="111"/>
      <c r="C45" s="111"/>
      <c r="D45" s="124" t="s">
        <v>10</v>
      </c>
      <c r="E45" s="123"/>
      <c r="F45" s="123"/>
      <c r="G45" s="123"/>
      <c r="H45" s="123"/>
      <c r="I45" s="123"/>
      <c r="J45" s="123"/>
      <c r="K45" s="123"/>
      <c r="L45" s="111"/>
      <c r="M45" s="111"/>
      <c r="N45" s="111"/>
    </row>
    <row r="46" spans="1:14" ht="27" customHeight="1">
      <c r="A46" s="111"/>
      <c r="B46" s="111"/>
      <c r="C46" s="111"/>
      <c r="D46" s="124" t="s">
        <v>11</v>
      </c>
      <c r="E46" s="123"/>
      <c r="F46" s="123"/>
      <c r="G46" s="123"/>
      <c r="H46" s="123"/>
      <c r="I46" s="123"/>
      <c r="J46" s="123"/>
      <c r="K46" s="123"/>
      <c r="L46" s="111"/>
      <c r="M46" s="111"/>
      <c r="N46" s="111"/>
    </row>
    <row r="47" spans="1:14" ht="27" customHeight="1">
      <c r="A47" s="111"/>
      <c r="B47" s="111"/>
      <c r="C47" s="111"/>
      <c r="D47" s="124" t="s">
        <v>12</v>
      </c>
      <c r="E47" s="123"/>
      <c r="F47" s="123"/>
      <c r="G47" s="123"/>
      <c r="H47" s="123"/>
      <c r="I47" s="123"/>
      <c r="J47" s="123"/>
      <c r="K47" s="123"/>
      <c r="L47" s="111"/>
      <c r="M47" s="111"/>
      <c r="N47" s="111"/>
    </row>
    <row r="48" spans="1:14">
      <c r="A48" s="111"/>
      <c r="B48" s="111"/>
      <c r="C48" s="111"/>
      <c r="D48" s="111"/>
      <c r="E48" s="111"/>
      <c r="F48" s="111"/>
      <c r="G48" s="111"/>
      <c r="H48" s="111"/>
      <c r="I48" s="111"/>
      <c r="J48" s="111"/>
      <c r="K48" s="111"/>
      <c r="L48" s="111"/>
      <c r="M48" s="111"/>
      <c r="N48" s="111"/>
    </row>
    <row r="49" spans="1:14">
      <c r="A49" s="111"/>
      <c r="B49" s="111"/>
      <c r="C49" s="151" t="s">
        <v>13</v>
      </c>
      <c r="D49" s="151"/>
      <c r="E49" s="151"/>
      <c r="F49" s="151"/>
      <c r="G49" s="151"/>
      <c r="H49" s="151"/>
      <c r="I49" s="151"/>
      <c r="J49" s="151"/>
      <c r="K49" s="151"/>
      <c r="L49" s="151"/>
      <c r="M49" s="111"/>
      <c r="N49" s="111"/>
    </row>
    <row r="50" spans="1:14">
      <c r="A50" s="111"/>
      <c r="B50" s="111"/>
      <c r="C50" s="111"/>
      <c r="D50" s="111"/>
      <c r="E50" s="111"/>
      <c r="F50" s="111"/>
      <c r="G50" s="111"/>
      <c r="H50" s="111"/>
      <c r="I50" s="111"/>
      <c r="J50" s="111"/>
      <c r="K50" s="111"/>
      <c r="L50" s="111"/>
      <c r="M50" s="111"/>
      <c r="N50" s="111"/>
    </row>
    <row r="51" spans="1:14">
      <c r="A51" s="111"/>
      <c r="B51" s="111"/>
      <c r="C51" s="111"/>
      <c r="D51" s="111"/>
      <c r="E51" s="111"/>
      <c r="F51" s="111"/>
      <c r="G51" s="111"/>
      <c r="H51" s="111"/>
      <c r="I51" s="111"/>
      <c r="J51" s="111"/>
      <c r="K51" s="111"/>
      <c r="L51" s="111"/>
      <c r="M51" s="111"/>
      <c r="N51" s="111"/>
    </row>
    <row r="52" spans="1:14">
      <c r="A52" s="111"/>
      <c r="B52" s="111"/>
      <c r="C52" s="111"/>
      <c r="D52" s="111"/>
      <c r="E52" s="111"/>
      <c r="F52" s="111"/>
      <c r="G52" s="111"/>
      <c r="H52" s="111"/>
      <c r="I52" s="111"/>
      <c r="J52" s="111"/>
      <c r="K52" s="111"/>
      <c r="L52" s="111"/>
      <c r="M52" s="111"/>
      <c r="N52" s="111"/>
    </row>
    <row r="53" spans="1:14" ht="15" customHeight="1">
      <c r="A53" s="151"/>
      <c r="B53" s="151"/>
      <c r="C53" s="151"/>
      <c r="D53" s="151"/>
      <c r="E53" s="151"/>
      <c r="F53" s="151"/>
      <c r="G53" s="151"/>
      <c r="H53" s="151"/>
      <c r="I53" s="151"/>
      <c r="J53" s="151"/>
      <c r="K53" s="151"/>
      <c r="L53" s="151"/>
      <c r="M53" s="151"/>
      <c r="N53" s="151"/>
    </row>
    <row r="54" spans="1:14">
      <c r="A54" s="111"/>
      <c r="B54" s="111"/>
      <c r="C54" s="111"/>
      <c r="D54" s="111"/>
      <c r="E54" s="111"/>
      <c r="F54" s="111"/>
      <c r="G54" s="111"/>
      <c r="H54" s="111"/>
      <c r="I54" s="111"/>
      <c r="J54" s="111"/>
      <c r="K54" s="111"/>
      <c r="L54" s="111"/>
      <c r="M54" s="111"/>
      <c r="N54" s="111"/>
    </row>
  </sheetData>
  <sheetProtection selectLockedCells="1"/>
  <mergeCells count="24">
    <mergeCell ref="B38:M38"/>
    <mergeCell ref="B39:M39"/>
    <mergeCell ref="G41:M41"/>
    <mergeCell ref="C49:L49"/>
    <mergeCell ref="A53:N53"/>
    <mergeCell ref="B36:M36"/>
    <mergeCell ref="B15:M15"/>
    <mergeCell ref="B16:M16"/>
    <mergeCell ref="B22:M22"/>
    <mergeCell ref="B24:M24"/>
    <mergeCell ref="B27:M27"/>
    <mergeCell ref="B28:M28"/>
    <mergeCell ref="B29:M29"/>
    <mergeCell ref="B31:M31"/>
    <mergeCell ref="B32:M32"/>
    <mergeCell ref="B34:M34"/>
    <mergeCell ref="B35:M35"/>
    <mergeCell ref="B14:M14"/>
    <mergeCell ref="G6:N6"/>
    <mergeCell ref="G3:N3"/>
    <mergeCell ref="G4:N4"/>
    <mergeCell ref="G5:N5"/>
    <mergeCell ref="B12:M12"/>
    <mergeCell ref="B13:M13"/>
  </mergeCells>
  <hyperlinks>
    <hyperlink ref="B32" r:id="rId1" xr:uid="{00000000-0004-0000-0000-000001000000}"/>
    <hyperlink ref="B32:M32" r:id="rId2" display="tepbes@franklinenergy.com" xr:uid="{6D93DA6B-628A-45D4-83A6-08075903500C}"/>
  </hyperlinks>
  <printOptions horizontalCentered="1" verticalCentered="1"/>
  <pageMargins left="0.25" right="0.25" top="0.4" bottom="0.4" header="0.5" footer="0.34"/>
  <pageSetup scale="71" orientation="portrait" useFirstPageNumber="1" r:id="rId3"/>
  <headerFooter scaleWithDoc="0"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C341"/>
  <sheetViews>
    <sheetView tabSelected="1" zoomScale="85" zoomScaleNormal="85" zoomScaleSheetLayoutView="100" workbookViewId="0">
      <selection activeCell="B18" sqref="B18:C18"/>
    </sheetView>
  </sheetViews>
  <sheetFormatPr defaultColWidth="0" defaultRowHeight="15" zeroHeight="1"/>
  <cols>
    <col min="1" max="1" width="36.5703125" style="5" customWidth="1"/>
    <col min="2" max="2" width="28.140625" style="5" customWidth="1"/>
    <col min="3" max="3" width="10" style="5" customWidth="1"/>
    <col min="4" max="4" width="18.5703125" style="5" bestFit="1" customWidth="1"/>
    <col min="5" max="5" width="20.7109375" style="5" customWidth="1"/>
    <col min="6" max="6" width="9" style="5" customWidth="1"/>
    <col min="7" max="7" width="21.28515625" style="5" customWidth="1"/>
    <col min="8" max="8" width="12.85546875" style="5" customWidth="1"/>
    <col min="9" max="11" width="12.85546875" style="6" hidden="1" customWidth="1"/>
    <col min="12" max="12" width="69.28515625" style="6" hidden="1" customWidth="1"/>
    <col min="13" max="15" width="12.85546875" style="6" hidden="1" customWidth="1"/>
    <col min="16" max="16" width="46.85546875" style="6" hidden="1" customWidth="1"/>
    <col min="17" max="29" width="12.85546875" style="6" hidden="1" customWidth="1"/>
    <col min="30" max="55" width="12.85546875" style="7" hidden="1" customWidth="1"/>
    <col min="56" max="16384" width="0" style="5" hidden="1"/>
  </cols>
  <sheetData>
    <row r="1" spans="1:33" ht="18" customHeight="1">
      <c r="A1" s="183" t="s">
        <v>14</v>
      </c>
      <c r="B1" s="183"/>
      <c r="C1" s="183"/>
      <c r="D1" s="183"/>
      <c r="E1" s="183"/>
      <c r="F1" s="184"/>
      <c r="G1" s="200"/>
      <c r="H1" s="201"/>
      <c r="I1" s="126"/>
      <c r="AD1" s="5"/>
      <c r="AE1" s="5"/>
      <c r="AF1" s="5"/>
      <c r="AG1" s="5"/>
    </row>
    <row r="2" spans="1:33" ht="31.5" customHeight="1" thickBot="1">
      <c r="A2" s="125" t="s">
        <v>15</v>
      </c>
      <c r="B2" s="104"/>
      <c r="C2" s="104"/>
      <c r="D2" s="104"/>
      <c r="E2" s="204">
        <v>46023</v>
      </c>
      <c r="F2" s="205"/>
      <c r="G2" s="202"/>
      <c r="H2" s="203"/>
      <c r="I2" s="126"/>
      <c r="AD2" s="5"/>
      <c r="AE2" s="5"/>
      <c r="AF2" s="5"/>
      <c r="AG2" s="5"/>
    </row>
    <row r="3" spans="1:33" ht="17.25" customHeight="1" thickBot="1">
      <c r="A3" s="88" t="s">
        <v>16</v>
      </c>
      <c r="B3" s="185"/>
      <c r="C3" s="186"/>
      <c r="D3" s="187"/>
      <c r="E3" s="83" t="s">
        <v>17</v>
      </c>
      <c r="F3" s="185"/>
      <c r="G3" s="186"/>
      <c r="H3" s="186"/>
      <c r="I3" s="127"/>
      <c r="J3" s="8"/>
      <c r="K3" s="8"/>
      <c r="O3" s="24"/>
      <c r="AD3" s="5"/>
      <c r="AE3" s="5"/>
      <c r="AF3" s="5"/>
      <c r="AG3" s="5"/>
    </row>
    <row r="4" spans="1:33" ht="18.75" thickBot="1">
      <c r="A4" s="179" t="s">
        <v>18</v>
      </c>
      <c r="B4" s="179"/>
      <c r="C4" s="179"/>
      <c r="D4" s="179"/>
      <c r="E4" s="179"/>
      <c r="F4" s="179"/>
      <c r="G4" s="179"/>
      <c r="H4" s="179"/>
      <c r="I4" s="127"/>
      <c r="J4" s="8"/>
      <c r="K4" s="8"/>
      <c r="N4" s="11"/>
      <c r="O4" s="24"/>
      <c r="P4" s="55"/>
      <c r="Q4" s="55"/>
      <c r="AD4" s="5"/>
      <c r="AE4" s="5"/>
      <c r="AF4" s="5"/>
      <c r="AG4" s="5"/>
    </row>
    <row r="5" spans="1:33" ht="15" customHeight="1">
      <c r="A5" s="100"/>
      <c r="B5" s="82"/>
      <c r="C5" s="82"/>
      <c r="D5" s="82"/>
      <c r="E5" s="68"/>
      <c r="F5" s="68"/>
      <c r="G5" s="68"/>
      <c r="H5" s="89"/>
      <c r="I5" s="127"/>
      <c r="J5" s="8"/>
      <c r="K5" s="8"/>
      <c r="N5" s="11"/>
      <c r="O5" s="24"/>
      <c r="P5" s="59"/>
      <c r="Q5" s="59"/>
      <c r="AD5" s="5"/>
      <c r="AE5" s="5"/>
      <c r="AF5" s="5"/>
      <c r="AG5" s="5"/>
    </row>
    <row r="6" spans="1:33" ht="15" customHeight="1">
      <c r="A6" s="101" t="s">
        <v>19</v>
      </c>
      <c r="B6" s="102" t="s">
        <v>20</v>
      </c>
      <c r="C6" s="82"/>
      <c r="D6" s="82"/>
      <c r="E6" s="103" t="s">
        <v>19</v>
      </c>
      <c r="F6" s="191" t="s">
        <v>20</v>
      </c>
      <c r="G6" s="191"/>
      <c r="H6" s="68"/>
      <c r="I6" s="127"/>
      <c r="J6" s="8"/>
      <c r="K6" s="8"/>
      <c r="N6" s="11"/>
      <c r="O6" s="24"/>
      <c r="P6" s="59"/>
      <c r="Q6" s="59"/>
      <c r="AD6" s="5"/>
      <c r="AE6" s="5"/>
      <c r="AF6" s="5"/>
      <c r="AG6" s="5"/>
    </row>
    <row r="7" spans="1:33" ht="15" customHeight="1">
      <c r="A7" s="69" t="s">
        <v>21</v>
      </c>
      <c r="B7" s="71" t="s">
        <v>22</v>
      </c>
      <c r="C7" s="70"/>
      <c r="D7" s="189" t="s">
        <v>23</v>
      </c>
      <c r="E7" s="189"/>
      <c r="F7" s="188" t="s">
        <v>24</v>
      </c>
      <c r="G7" s="188"/>
      <c r="H7" s="90"/>
      <c r="I7" s="127"/>
      <c r="J7" s="8"/>
      <c r="K7" s="8"/>
      <c r="N7" s="11"/>
      <c r="O7" s="24"/>
      <c r="P7" s="5"/>
      <c r="Q7" s="5"/>
      <c r="AD7" s="5"/>
      <c r="AE7" s="5"/>
      <c r="AF7" s="5"/>
      <c r="AG7" s="5"/>
    </row>
    <row r="8" spans="1:33" ht="15" customHeight="1">
      <c r="A8" s="69" t="s">
        <v>25</v>
      </c>
      <c r="B8" s="73" t="s">
        <v>26</v>
      </c>
      <c r="C8" s="70"/>
      <c r="D8" s="190" t="s">
        <v>27</v>
      </c>
      <c r="E8" s="190"/>
      <c r="F8" s="188" t="s">
        <v>28</v>
      </c>
      <c r="G8" s="188"/>
      <c r="H8" s="90"/>
      <c r="I8" s="128"/>
      <c r="J8" s="8"/>
      <c r="K8" s="8"/>
      <c r="N8" s="11"/>
      <c r="O8" s="24"/>
      <c r="P8" s="5"/>
      <c r="Q8" s="5"/>
      <c r="AD8" s="5"/>
      <c r="AE8" s="5"/>
      <c r="AF8" s="5"/>
      <c r="AG8" s="5"/>
    </row>
    <row r="9" spans="1:33" ht="15" customHeight="1">
      <c r="A9" s="69" t="s">
        <v>29</v>
      </c>
      <c r="B9" s="73" t="s">
        <v>30</v>
      </c>
      <c r="C9" s="70"/>
      <c r="D9" s="190" t="s">
        <v>31</v>
      </c>
      <c r="E9" s="190"/>
      <c r="F9" s="188" t="s">
        <v>32</v>
      </c>
      <c r="G9" s="188"/>
      <c r="H9" s="90"/>
      <c r="I9" s="127"/>
      <c r="J9" s="8"/>
      <c r="K9" s="8"/>
      <c r="N9" s="11"/>
      <c r="O9" s="24"/>
      <c r="P9" s="59"/>
      <c r="Q9" s="59"/>
      <c r="AD9" s="5"/>
      <c r="AE9" s="5"/>
      <c r="AF9" s="5"/>
      <c r="AG9" s="5"/>
    </row>
    <row r="10" spans="1:33" ht="15" customHeight="1">
      <c r="A10" s="69" t="s">
        <v>33</v>
      </c>
      <c r="B10" s="69" t="s">
        <v>34</v>
      </c>
      <c r="C10" s="70"/>
      <c r="D10" s="188" t="s">
        <v>35</v>
      </c>
      <c r="E10" s="188"/>
      <c r="F10" s="192" t="s">
        <v>36</v>
      </c>
      <c r="G10" s="193"/>
      <c r="H10" s="68"/>
      <c r="I10" s="127"/>
      <c r="J10" s="8"/>
      <c r="K10" s="8"/>
      <c r="N10" s="11"/>
      <c r="O10" s="24"/>
      <c r="AD10" s="5"/>
      <c r="AE10" s="5"/>
      <c r="AF10" s="5"/>
      <c r="AG10" s="5"/>
    </row>
    <row r="11" spans="1:33" ht="15" customHeight="1">
      <c r="A11" s="72" t="s">
        <v>37</v>
      </c>
      <c r="B11" s="71" t="s">
        <v>38</v>
      </c>
      <c r="C11" s="70"/>
      <c r="D11" s="188"/>
      <c r="E11" s="188"/>
      <c r="F11" s="194"/>
      <c r="G11" s="195"/>
      <c r="H11" s="68"/>
      <c r="I11" s="127"/>
      <c r="J11" s="8"/>
      <c r="K11" s="8"/>
      <c r="M11" s="31"/>
      <c r="N11" s="11"/>
      <c r="O11" s="24"/>
      <c r="AD11" s="5"/>
      <c r="AE11" s="5"/>
      <c r="AF11" s="5"/>
      <c r="AG11" s="5"/>
    </row>
    <row r="12" spans="1:33" ht="15" customHeight="1">
      <c r="A12" s="68"/>
      <c r="B12" s="68"/>
      <c r="C12" s="70"/>
      <c r="D12" s="188"/>
      <c r="E12" s="188"/>
      <c r="F12" s="196"/>
      <c r="G12" s="197"/>
      <c r="H12" s="68"/>
      <c r="I12" s="127"/>
      <c r="J12" s="8"/>
      <c r="K12" s="8"/>
      <c r="M12" s="31"/>
      <c r="N12" s="11"/>
      <c r="O12" s="24"/>
      <c r="AD12" s="5"/>
      <c r="AE12" s="5"/>
      <c r="AF12" s="5"/>
      <c r="AG12" s="5"/>
    </row>
    <row r="13" spans="1:33" ht="15" customHeight="1">
      <c r="A13" s="68"/>
      <c r="B13" s="68"/>
      <c r="C13" s="76"/>
      <c r="D13" s="68"/>
      <c r="E13" s="68"/>
      <c r="F13" s="68"/>
      <c r="G13" s="68"/>
      <c r="H13" s="68"/>
      <c r="I13" s="127"/>
      <c r="J13" s="8"/>
      <c r="K13" s="8"/>
      <c r="M13" s="32"/>
      <c r="N13" s="11"/>
      <c r="O13" s="24"/>
      <c r="AD13" s="5"/>
      <c r="AE13" s="5"/>
      <c r="AF13" s="5"/>
      <c r="AG13" s="5"/>
    </row>
    <row r="14" spans="1:33" ht="15" customHeight="1">
      <c r="A14" s="68"/>
      <c r="B14" s="68"/>
      <c r="C14" s="82"/>
      <c r="D14" s="68"/>
      <c r="E14" s="68"/>
      <c r="F14" s="68"/>
      <c r="G14" s="68"/>
      <c r="H14" s="68"/>
      <c r="I14" s="127"/>
      <c r="J14" s="8"/>
      <c r="K14" s="8"/>
      <c r="M14" s="32"/>
      <c r="N14" s="11"/>
      <c r="O14" s="24"/>
      <c r="AD14" s="5"/>
      <c r="AE14" s="5"/>
      <c r="AF14" s="5"/>
      <c r="AG14" s="5"/>
    </row>
    <row r="15" spans="1:33" ht="14.25" customHeight="1" thickBot="1">
      <c r="A15" s="82"/>
      <c r="B15" s="76"/>
      <c r="C15" s="76"/>
      <c r="D15" s="76"/>
      <c r="E15" s="82"/>
      <c r="F15" s="82"/>
      <c r="G15" s="82"/>
      <c r="H15" s="68"/>
      <c r="I15" s="8"/>
      <c r="J15" s="8"/>
      <c r="K15" s="8"/>
      <c r="M15" s="31"/>
      <c r="N15" s="11"/>
      <c r="O15" s="24"/>
      <c r="AD15" s="5"/>
      <c r="AE15" s="5"/>
      <c r="AF15" s="5"/>
      <c r="AG15" s="5"/>
    </row>
    <row r="16" spans="1:33" ht="18" customHeight="1" thickBot="1">
      <c r="A16" s="177" t="s">
        <v>39</v>
      </c>
      <c r="B16" s="177"/>
      <c r="C16" s="178"/>
      <c r="D16" s="175" t="s">
        <v>40</v>
      </c>
      <c r="E16" s="176"/>
      <c r="F16" s="176"/>
      <c r="G16" s="176"/>
      <c r="H16" s="176"/>
      <c r="I16" s="85"/>
      <c r="J16" s="8"/>
      <c r="K16" s="8"/>
      <c r="M16" s="31"/>
      <c r="N16" s="11"/>
      <c r="O16" s="24"/>
      <c r="AD16" s="5"/>
      <c r="AE16" s="5"/>
      <c r="AF16" s="5"/>
      <c r="AG16" s="5"/>
    </row>
    <row r="17" spans="1:33" ht="56.25" customHeight="1">
      <c r="A17" s="91" t="s">
        <v>19</v>
      </c>
      <c r="B17" s="181" t="s">
        <v>41</v>
      </c>
      <c r="C17" s="182"/>
      <c r="D17" s="131" t="s">
        <v>42</v>
      </c>
      <c r="E17" s="78" t="s">
        <v>43</v>
      </c>
      <c r="F17" s="181" t="s">
        <v>44</v>
      </c>
      <c r="G17" s="182"/>
      <c r="H17" s="92" t="s">
        <v>45</v>
      </c>
      <c r="I17" s="86" t="s">
        <v>46</v>
      </c>
      <c r="J17" s="64" t="s">
        <v>47</v>
      </c>
      <c r="M17" s="31"/>
      <c r="N17" s="11"/>
      <c r="O17" s="24"/>
      <c r="AD17" s="5"/>
      <c r="AE17" s="5"/>
      <c r="AF17" s="5"/>
      <c r="AG17" s="5"/>
    </row>
    <row r="18" spans="1:33">
      <c r="A18" s="2"/>
      <c r="B18" s="164"/>
      <c r="C18" s="165"/>
      <c r="D18" s="130"/>
      <c r="E18" s="206"/>
      <c r="F18" s="158" t="str">
        <f ca="1">IF(I18="Incomplete","",IF(J18,"Check Type Selection",IF(OR(ISBLANK(A18),ISBLANK(B18),ISBLANK(D18))," ",_xlfn.XLOOKUP(CONCATENATE(A18,B18),$L$77:$L$155,$M$77:$M$155,FALSE))))</f>
        <v xml:space="preserve"> </v>
      </c>
      <c r="G18" s="159"/>
      <c r="H18" s="132" t="str">
        <f t="shared" ref="H18:H36" si="0">IF(I18="Incomplete","Incomplete",IF(OR(ISBLANK(D18),ISBLANK(A18)),"",IF(ISNUMBER(F18),D18*F18," ")))</f>
        <v/>
      </c>
      <c r="I18" s="87" t="str">
        <f t="shared" ref="I18:I36" si="1">IF(AND(A18="",D18&lt;&gt;""),"Incomplete",IF(AND(A18&lt;&gt;"",OR(B18="",D18="")),"Incomplete",""))</f>
        <v/>
      </c>
      <c r="J18" s="64" t="b">
        <f t="shared" ref="J18:J36" ca="1" si="2">ISNA(VLOOKUP(B18,INDIRECT(A18),1,FALSE))</f>
        <v>0</v>
      </c>
      <c r="AD18" s="5"/>
      <c r="AE18" s="5"/>
      <c r="AF18" s="5"/>
      <c r="AG18" s="5"/>
    </row>
    <row r="19" spans="1:33" ht="15.75">
      <c r="A19" s="2"/>
      <c r="B19" s="164"/>
      <c r="C19" s="165"/>
      <c r="D19" s="130"/>
      <c r="E19" s="206" t="str">
        <f>IF(B19="","",_xlfn.XLOOKUP(CONCATENATE(A19,B19),L$77:L$144,N$77:N$144))</f>
        <v/>
      </c>
      <c r="F19" s="158" t="str">
        <f t="shared" ref="F19:F36" ca="1" si="3">IF(I19="Incomplete","",IF(J19,"Check Type Selection",IF(OR(ISBLANK(A19),ISBLANK(B19),ISBLANK(D19))," ",_xlfn.XLOOKUP(CONCATENATE(A19,B19),$L$77:$L$155,$M$77:$M$155,FALSE))))</f>
        <v xml:space="preserve"> </v>
      </c>
      <c r="G19" s="159"/>
      <c r="H19" s="132" t="str">
        <f t="shared" si="0"/>
        <v/>
      </c>
      <c r="I19" s="87" t="str">
        <f t="shared" si="1"/>
        <v/>
      </c>
      <c r="J19" s="64" t="b">
        <f t="shared" ca="1" si="2"/>
        <v>0</v>
      </c>
      <c r="M19" s="34"/>
      <c r="N19" s="34"/>
      <c r="O19" s="34"/>
      <c r="P19" s="34"/>
      <c r="Q19" s="34"/>
      <c r="R19" s="34"/>
      <c r="S19" s="34"/>
      <c r="T19" s="34"/>
      <c r="AD19" s="5"/>
      <c r="AE19" s="5"/>
      <c r="AF19" s="5"/>
      <c r="AG19" s="5"/>
    </row>
    <row r="20" spans="1:33" ht="15.75">
      <c r="A20" s="2"/>
      <c r="B20" s="164"/>
      <c r="C20" s="165"/>
      <c r="D20" s="130"/>
      <c r="E20" s="206" t="str">
        <f>IF(B20="","",_xlfn.XLOOKUP(CONCATENATE(A20,B20),L$77:L$144,N$77:N$144))</f>
        <v/>
      </c>
      <c r="F20" s="158" t="str">
        <f t="shared" ca="1" si="3"/>
        <v xml:space="preserve"> </v>
      </c>
      <c r="G20" s="159"/>
      <c r="H20" s="132" t="str">
        <f t="shared" si="0"/>
        <v/>
      </c>
      <c r="I20" s="87" t="str">
        <f t="shared" si="1"/>
        <v/>
      </c>
      <c r="J20" s="64" t="b">
        <f t="shared" ca="1" si="2"/>
        <v>0</v>
      </c>
      <c r="M20" s="34"/>
      <c r="N20" s="34"/>
      <c r="O20" s="34"/>
      <c r="P20" s="34"/>
      <c r="Q20" s="34"/>
      <c r="R20" s="34"/>
      <c r="S20" s="34"/>
      <c r="T20" s="34"/>
      <c r="AD20" s="5"/>
      <c r="AE20" s="5"/>
      <c r="AF20" s="5"/>
      <c r="AG20" s="5"/>
    </row>
    <row r="21" spans="1:33" ht="15.75">
      <c r="A21" s="2"/>
      <c r="B21" s="164"/>
      <c r="C21" s="165"/>
      <c r="D21" s="130"/>
      <c r="E21" s="206" t="str">
        <f>IF(B21="","",_xlfn.XLOOKUP(CONCATENATE(A21,B21),L$77:L$144,N$77:N$144))</f>
        <v/>
      </c>
      <c r="F21" s="158" t="str">
        <f t="shared" ca="1" si="3"/>
        <v xml:space="preserve"> </v>
      </c>
      <c r="G21" s="159"/>
      <c r="H21" s="132" t="str">
        <f t="shared" si="0"/>
        <v/>
      </c>
      <c r="I21" s="87" t="str">
        <f t="shared" si="1"/>
        <v/>
      </c>
      <c r="J21" s="64" t="b">
        <f t="shared" ca="1" si="2"/>
        <v>0</v>
      </c>
      <c r="M21" s="34"/>
      <c r="N21" s="34"/>
      <c r="O21" s="34"/>
      <c r="P21" s="34"/>
      <c r="Q21" s="34"/>
      <c r="R21" s="34"/>
      <c r="S21" s="34"/>
      <c r="T21" s="34"/>
      <c r="AD21" s="5"/>
      <c r="AE21" s="5"/>
      <c r="AF21" s="5"/>
      <c r="AG21" s="5"/>
    </row>
    <row r="22" spans="1:33" ht="15.75">
      <c r="A22" s="2"/>
      <c r="B22" s="164"/>
      <c r="C22" s="165"/>
      <c r="D22" s="130"/>
      <c r="E22" s="206" t="str">
        <f t="shared" ref="E22:E36" si="4">IF(B22="","",_xlfn.XLOOKUP(CONCATENATE(A22,B22),L$77:L$144,N$77:N$144))</f>
        <v/>
      </c>
      <c r="F22" s="158" t="str">
        <f t="shared" ca="1" si="3"/>
        <v xml:space="preserve"> </v>
      </c>
      <c r="G22" s="159"/>
      <c r="H22" s="132" t="str">
        <f t="shared" si="0"/>
        <v/>
      </c>
      <c r="I22" s="87" t="str">
        <f t="shared" si="1"/>
        <v/>
      </c>
      <c r="J22" s="64" t="b">
        <f t="shared" ca="1" si="2"/>
        <v>0</v>
      </c>
      <c r="M22" s="34"/>
      <c r="N22" s="34"/>
      <c r="O22" s="34"/>
      <c r="P22" s="34"/>
      <c r="Q22" s="34"/>
      <c r="R22" s="34"/>
      <c r="S22" s="34"/>
      <c r="T22" s="34"/>
      <c r="AD22" s="5"/>
      <c r="AE22" s="5"/>
      <c r="AF22" s="5"/>
      <c r="AG22" s="5"/>
    </row>
    <row r="23" spans="1:33" ht="15.75" customHeight="1">
      <c r="A23" s="2"/>
      <c r="B23" s="164"/>
      <c r="C23" s="165"/>
      <c r="D23" s="130"/>
      <c r="E23" s="206" t="str">
        <f t="shared" si="4"/>
        <v/>
      </c>
      <c r="F23" s="158" t="str">
        <f t="shared" ca="1" si="3"/>
        <v xml:space="preserve"> </v>
      </c>
      <c r="G23" s="159"/>
      <c r="H23" s="132" t="str">
        <f t="shared" si="0"/>
        <v/>
      </c>
      <c r="I23" s="87" t="str">
        <f t="shared" si="1"/>
        <v/>
      </c>
      <c r="J23" s="64" t="b">
        <f t="shared" ca="1" si="2"/>
        <v>0</v>
      </c>
      <c r="M23" s="35" t="s">
        <v>48</v>
      </c>
      <c r="N23" s="35" t="s">
        <v>49</v>
      </c>
      <c r="O23" s="35" t="s">
        <v>50</v>
      </c>
      <c r="P23" s="35" t="str">
        <f>V25</f>
        <v>SPM_to_EC_Motors</v>
      </c>
      <c r="Q23" s="35" t="s">
        <v>51</v>
      </c>
      <c r="R23" s="35" t="s">
        <v>52</v>
      </c>
      <c r="S23" s="35" t="s">
        <v>53</v>
      </c>
      <c r="T23" s="35" t="s">
        <v>54</v>
      </c>
      <c r="U23" s="35"/>
      <c r="V23" s="35" t="s">
        <v>55</v>
      </c>
      <c r="W23" s="35" t="s">
        <v>56</v>
      </c>
      <c r="AF23" s="5"/>
      <c r="AG23" s="35"/>
    </row>
    <row r="24" spans="1:33" ht="15.75" customHeight="1">
      <c r="A24" s="2"/>
      <c r="B24" s="164"/>
      <c r="C24" s="165"/>
      <c r="D24" s="130"/>
      <c r="E24" s="206" t="str">
        <f t="shared" si="4"/>
        <v/>
      </c>
      <c r="F24" s="158" t="str">
        <f t="shared" ca="1" si="3"/>
        <v xml:space="preserve"> </v>
      </c>
      <c r="G24" s="159"/>
      <c r="H24" s="132" t="str">
        <f t="shared" si="0"/>
        <v/>
      </c>
      <c r="I24" s="87" t="str">
        <f t="shared" si="1"/>
        <v/>
      </c>
      <c r="J24" s="64" t="b">
        <f t="shared" ca="1" si="2"/>
        <v>0</v>
      </c>
      <c r="M24" s="24" t="s">
        <v>57</v>
      </c>
      <c r="N24" s="24" t="s">
        <v>57</v>
      </c>
      <c r="O24" s="24" t="s">
        <v>58</v>
      </c>
      <c r="P24" s="24" t="s">
        <v>59</v>
      </c>
      <c r="Q24" s="24" t="s">
        <v>60</v>
      </c>
      <c r="R24" s="24" t="s">
        <v>61</v>
      </c>
      <c r="S24" s="24" t="s">
        <v>62</v>
      </c>
      <c r="T24" s="24" t="s">
        <v>63</v>
      </c>
      <c r="U24" s="24"/>
      <c r="V24" s="24" t="str">
        <f>O23</f>
        <v>Automatic_Door_Closers</v>
      </c>
      <c r="W24" s="24" t="s">
        <v>53</v>
      </c>
      <c r="X24" s="24"/>
      <c r="Y24" s="24"/>
      <c r="AF24" s="5"/>
      <c r="AG24" s="5"/>
    </row>
    <row r="25" spans="1:33" ht="15.75" customHeight="1">
      <c r="A25" s="2"/>
      <c r="B25" s="164"/>
      <c r="C25" s="165"/>
      <c r="D25" s="130"/>
      <c r="E25" s="206" t="str">
        <f t="shared" si="4"/>
        <v/>
      </c>
      <c r="F25" s="158" t="str">
        <f t="shared" ca="1" si="3"/>
        <v xml:space="preserve"> </v>
      </c>
      <c r="G25" s="159"/>
      <c r="H25" s="132" t="str">
        <f t="shared" si="0"/>
        <v/>
      </c>
      <c r="I25" s="87" t="str">
        <f t="shared" si="1"/>
        <v/>
      </c>
      <c r="J25" s="64" t="b">
        <f t="shared" ca="1" si="2"/>
        <v>0</v>
      </c>
      <c r="M25" s="24" t="s">
        <v>64</v>
      </c>
      <c r="N25" s="24" t="s">
        <v>64</v>
      </c>
      <c r="O25" s="24" t="s">
        <v>65</v>
      </c>
      <c r="P25" s="24" t="s">
        <v>66</v>
      </c>
      <c r="Q25" s="24" t="s">
        <v>67</v>
      </c>
      <c r="R25" s="24" t="s">
        <v>68</v>
      </c>
      <c r="S25" s="24"/>
      <c r="T25" s="24" t="s">
        <v>69</v>
      </c>
      <c r="U25" s="24"/>
      <c r="V25" s="24" t="s">
        <v>70</v>
      </c>
      <c r="W25" s="24"/>
      <c r="X25" s="24"/>
      <c r="Y25" s="24"/>
      <c r="AF25" s="5"/>
      <c r="AG25" s="5"/>
    </row>
    <row r="26" spans="1:33" ht="15.75" customHeight="1">
      <c r="A26" s="2"/>
      <c r="B26" s="164"/>
      <c r="C26" s="165"/>
      <c r="D26" s="130"/>
      <c r="E26" s="206" t="str">
        <f t="shared" si="4"/>
        <v/>
      </c>
      <c r="F26" s="158" t="str">
        <f t="shared" ca="1" si="3"/>
        <v xml:space="preserve"> </v>
      </c>
      <c r="G26" s="159"/>
      <c r="H26" s="93" t="str">
        <f t="shared" si="0"/>
        <v/>
      </c>
      <c r="I26" s="87" t="str">
        <f t="shared" si="1"/>
        <v/>
      </c>
      <c r="J26" s="64" t="b">
        <f t="shared" ca="1" si="2"/>
        <v>0</v>
      </c>
      <c r="M26" s="24" t="s">
        <v>71</v>
      </c>
      <c r="N26" s="24" t="s">
        <v>71</v>
      </c>
      <c r="O26" s="24"/>
      <c r="P26" s="24" t="s">
        <v>72</v>
      </c>
      <c r="Q26" s="24" t="s">
        <v>73</v>
      </c>
      <c r="R26" s="24"/>
      <c r="S26" s="24"/>
      <c r="T26" s="24" t="s">
        <v>74</v>
      </c>
      <c r="U26" s="24"/>
      <c r="V26" s="24" t="s">
        <v>48</v>
      </c>
      <c r="W26" s="24"/>
      <c r="X26" s="24"/>
      <c r="Y26" s="24"/>
      <c r="AF26" s="5"/>
      <c r="AG26" s="5"/>
    </row>
    <row r="27" spans="1:33" ht="15.75" customHeight="1">
      <c r="A27" s="2"/>
      <c r="B27" s="164"/>
      <c r="C27" s="165"/>
      <c r="D27" s="130"/>
      <c r="E27" s="206" t="str">
        <f t="shared" si="4"/>
        <v/>
      </c>
      <c r="F27" s="158" t="str">
        <f t="shared" ca="1" si="3"/>
        <v xml:space="preserve"> </v>
      </c>
      <c r="G27" s="159"/>
      <c r="H27" s="93" t="str">
        <f t="shared" si="0"/>
        <v/>
      </c>
      <c r="I27" s="87" t="str">
        <f t="shared" si="1"/>
        <v/>
      </c>
      <c r="J27" s="64" t="b">
        <f t="shared" ca="1" si="2"/>
        <v>0</v>
      </c>
      <c r="M27" s="24"/>
      <c r="N27" s="24"/>
      <c r="O27" s="24"/>
      <c r="P27" s="24" t="s">
        <v>75</v>
      </c>
      <c r="Q27" s="24"/>
      <c r="R27" s="24"/>
      <c r="S27" s="24"/>
      <c r="T27" s="24" t="s">
        <v>76</v>
      </c>
      <c r="U27" s="24"/>
      <c r="V27" s="24" t="s">
        <v>49</v>
      </c>
      <c r="W27" s="24"/>
      <c r="X27" s="24"/>
      <c r="Y27" s="24"/>
      <c r="AC27" s="5"/>
      <c r="AF27" s="5"/>
      <c r="AG27" s="5"/>
    </row>
    <row r="28" spans="1:33" ht="15.75" customHeight="1">
      <c r="A28" s="2"/>
      <c r="B28" s="164"/>
      <c r="C28" s="165"/>
      <c r="D28" s="130"/>
      <c r="E28" s="206" t="str">
        <f t="shared" si="4"/>
        <v/>
      </c>
      <c r="F28" s="158" t="str">
        <f t="shared" ca="1" si="3"/>
        <v xml:space="preserve"> </v>
      </c>
      <c r="G28" s="159"/>
      <c r="H28" s="93" t="str">
        <f t="shared" si="0"/>
        <v/>
      </c>
      <c r="I28" s="87" t="str">
        <f t="shared" si="1"/>
        <v/>
      </c>
      <c r="J28" s="64" t="b">
        <f t="shared" ca="1" si="2"/>
        <v>0</v>
      </c>
      <c r="M28" s="24"/>
      <c r="N28" s="24"/>
      <c r="O28" s="24"/>
      <c r="P28" s="24" t="s">
        <v>77</v>
      </c>
      <c r="Q28" s="24"/>
      <c r="R28" s="24"/>
      <c r="S28" s="24"/>
      <c r="T28" s="24" t="s">
        <v>78</v>
      </c>
      <c r="U28" s="24"/>
      <c r="V28" s="24" t="s">
        <v>54</v>
      </c>
      <c r="W28" s="24"/>
      <c r="X28" s="24"/>
      <c r="Y28" s="24"/>
      <c r="AC28" s="5"/>
      <c r="AF28" s="5"/>
      <c r="AG28" s="5"/>
    </row>
    <row r="29" spans="1:33" ht="15.75" customHeight="1">
      <c r="A29" s="2"/>
      <c r="B29" s="164"/>
      <c r="C29" s="165"/>
      <c r="D29" s="130"/>
      <c r="E29" s="206" t="str">
        <f t="shared" si="4"/>
        <v/>
      </c>
      <c r="F29" s="158" t="str">
        <f t="shared" ca="1" si="3"/>
        <v xml:space="preserve"> </v>
      </c>
      <c r="G29" s="159"/>
      <c r="H29" s="93" t="str">
        <f t="shared" si="0"/>
        <v/>
      </c>
      <c r="I29" s="87" t="str">
        <f t="shared" si="1"/>
        <v/>
      </c>
      <c r="J29" s="64" t="b">
        <f t="shared" ca="1" si="2"/>
        <v>0</v>
      </c>
      <c r="M29" s="24"/>
      <c r="N29" s="24"/>
      <c r="O29" s="24"/>
      <c r="P29" s="24" t="s">
        <v>79</v>
      </c>
      <c r="Q29" s="24"/>
      <c r="R29" s="24"/>
      <c r="S29" s="24"/>
      <c r="T29" s="24" t="s">
        <v>80</v>
      </c>
      <c r="U29" s="24"/>
      <c r="V29" s="24" t="s">
        <v>52</v>
      </c>
      <c r="W29" s="24"/>
      <c r="X29" s="24"/>
      <c r="Y29" s="24"/>
      <c r="AC29" s="5"/>
      <c r="AF29" s="5"/>
      <c r="AG29" s="5"/>
    </row>
    <row r="30" spans="1:33" ht="15.75" customHeight="1">
      <c r="A30" s="2"/>
      <c r="B30" s="164"/>
      <c r="C30" s="165"/>
      <c r="D30" s="130"/>
      <c r="E30" s="206" t="str">
        <f t="shared" si="4"/>
        <v/>
      </c>
      <c r="F30" s="158" t="str">
        <f t="shared" ca="1" si="3"/>
        <v xml:space="preserve"> </v>
      </c>
      <c r="G30" s="159"/>
      <c r="H30" s="93" t="str">
        <f t="shared" si="0"/>
        <v/>
      </c>
      <c r="I30" s="87" t="str">
        <f t="shared" si="1"/>
        <v/>
      </c>
      <c r="J30" s="64" t="b">
        <f t="shared" ca="1" si="2"/>
        <v>0</v>
      </c>
      <c r="M30" s="24"/>
      <c r="N30" s="24"/>
      <c r="O30" s="24"/>
      <c r="P30" s="24" t="s">
        <v>81</v>
      </c>
      <c r="Q30" s="24"/>
      <c r="R30" s="24"/>
      <c r="S30" s="24"/>
      <c r="T30" s="24" t="s">
        <v>82</v>
      </c>
      <c r="U30" s="24"/>
      <c r="V30" s="24" t="s">
        <v>51</v>
      </c>
      <c r="W30" s="24"/>
      <c r="X30" s="24"/>
      <c r="Y30" s="24"/>
      <c r="AC30" s="5"/>
      <c r="AF30" s="5"/>
      <c r="AG30" s="5"/>
    </row>
    <row r="31" spans="1:33" ht="15.75" customHeight="1">
      <c r="A31" s="2"/>
      <c r="B31" s="164"/>
      <c r="C31" s="165"/>
      <c r="D31" s="130"/>
      <c r="E31" s="206" t="str">
        <f t="shared" si="4"/>
        <v/>
      </c>
      <c r="F31" s="158" t="str">
        <f t="shared" ca="1" si="3"/>
        <v xml:space="preserve"> </v>
      </c>
      <c r="G31" s="159"/>
      <c r="H31" s="93" t="str">
        <f t="shared" si="0"/>
        <v/>
      </c>
      <c r="I31" s="87" t="str">
        <f t="shared" si="1"/>
        <v/>
      </c>
      <c r="J31" s="64" t="b">
        <f t="shared" ca="1" si="2"/>
        <v>0</v>
      </c>
      <c r="M31" s="24"/>
      <c r="N31" s="24"/>
      <c r="O31" s="24"/>
      <c r="P31" s="24" t="s">
        <v>83</v>
      </c>
      <c r="Q31" s="24"/>
      <c r="R31" s="24"/>
      <c r="S31" s="24"/>
      <c r="T31" s="24" t="s">
        <v>84</v>
      </c>
      <c r="U31" s="24"/>
      <c r="V31" s="24"/>
      <c r="W31" s="24"/>
      <c r="X31" s="24"/>
      <c r="Y31" s="24"/>
      <c r="AD31" s="5"/>
      <c r="AE31" s="5"/>
      <c r="AF31" s="5"/>
      <c r="AG31" s="5"/>
    </row>
    <row r="32" spans="1:33" ht="15.75" customHeight="1">
      <c r="A32" s="2"/>
      <c r="B32" s="164"/>
      <c r="C32" s="165"/>
      <c r="D32" s="130"/>
      <c r="E32" s="206" t="str">
        <f t="shared" si="4"/>
        <v/>
      </c>
      <c r="F32" s="158" t="str">
        <f t="shared" ca="1" si="3"/>
        <v xml:space="preserve"> </v>
      </c>
      <c r="G32" s="159"/>
      <c r="H32" s="93" t="str">
        <f t="shared" si="0"/>
        <v/>
      </c>
      <c r="I32" s="87" t="str">
        <f t="shared" si="1"/>
        <v/>
      </c>
      <c r="J32" s="64" t="b">
        <f t="shared" ca="1" si="2"/>
        <v>0</v>
      </c>
      <c r="M32" s="24"/>
      <c r="N32" s="24"/>
      <c r="O32" s="24"/>
      <c r="P32" s="24" t="s">
        <v>85</v>
      </c>
      <c r="Q32" s="24"/>
      <c r="R32" s="24"/>
      <c r="S32" s="24"/>
      <c r="T32" s="24" t="s">
        <v>86</v>
      </c>
      <c r="U32" s="24"/>
      <c r="V32" s="24"/>
      <c r="W32" s="24"/>
      <c r="X32" s="24"/>
      <c r="Y32" s="24"/>
      <c r="AD32" s="5"/>
      <c r="AE32" s="5"/>
      <c r="AF32" s="5"/>
      <c r="AG32" s="5"/>
    </row>
    <row r="33" spans="1:33" ht="15.75" customHeight="1">
      <c r="A33" s="2"/>
      <c r="B33" s="164"/>
      <c r="C33" s="165"/>
      <c r="D33" s="130"/>
      <c r="E33" s="206" t="str">
        <f t="shared" si="4"/>
        <v/>
      </c>
      <c r="F33" s="158" t="str">
        <f t="shared" ca="1" si="3"/>
        <v xml:space="preserve"> </v>
      </c>
      <c r="G33" s="159"/>
      <c r="H33" s="93" t="str">
        <f t="shared" si="0"/>
        <v/>
      </c>
      <c r="I33" s="87" t="str">
        <f t="shared" si="1"/>
        <v/>
      </c>
      <c r="J33" s="64" t="b">
        <f t="shared" ca="1" si="2"/>
        <v>0</v>
      </c>
      <c r="M33" s="24"/>
      <c r="N33" s="24"/>
      <c r="O33" s="24"/>
      <c r="P33" s="24" t="s">
        <v>87</v>
      </c>
      <c r="Q33" s="24"/>
      <c r="R33" s="24"/>
      <c r="S33" s="24"/>
      <c r="T33" s="24" t="s">
        <v>88</v>
      </c>
      <c r="U33" s="24"/>
      <c r="V33" s="24"/>
      <c r="W33" s="24"/>
      <c r="X33" s="24"/>
      <c r="Y33" s="24"/>
      <c r="AD33" s="5"/>
      <c r="AE33" s="5"/>
      <c r="AF33" s="5"/>
      <c r="AG33" s="5"/>
    </row>
    <row r="34" spans="1:33" ht="15" customHeight="1">
      <c r="A34" s="2"/>
      <c r="B34" s="164"/>
      <c r="C34" s="165"/>
      <c r="D34" s="130"/>
      <c r="E34" s="206" t="str">
        <f t="shared" si="4"/>
        <v/>
      </c>
      <c r="F34" s="158" t="str">
        <f t="shared" ca="1" si="3"/>
        <v xml:space="preserve"> </v>
      </c>
      <c r="G34" s="159"/>
      <c r="H34" s="93" t="str">
        <f t="shared" si="0"/>
        <v/>
      </c>
      <c r="I34" s="87" t="str">
        <f t="shared" si="1"/>
        <v/>
      </c>
      <c r="J34" s="64" t="b">
        <f t="shared" ca="1" si="2"/>
        <v>0</v>
      </c>
      <c r="M34" s="24"/>
      <c r="N34" s="24"/>
      <c r="O34" s="24"/>
      <c r="P34" s="24" t="s">
        <v>89</v>
      </c>
      <c r="Q34" s="24"/>
      <c r="R34" s="24"/>
      <c r="S34" s="24"/>
      <c r="T34" s="24" t="s">
        <v>90</v>
      </c>
      <c r="U34" s="24"/>
      <c r="V34" s="24"/>
      <c r="W34" s="24"/>
      <c r="X34" s="24"/>
      <c r="Y34" s="24"/>
      <c r="AD34" s="5"/>
      <c r="AE34" s="5"/>
      <c r="AF34" s="5"/>
      <c r="AG34" s="5"/>
    </row>
    <row r="35" spans="1:33" ht="15" customHeight="1">
      <c r="A35" s="2"/>
      <c r="B35" s="164"/>
      <c r="C35" s="165"/>
      <c r="D35" s="130"/>
      <c r="E35" s="206" t="str">
        <f t="shared" si="4"/>
        <v/>
      </c>
      <c r="F35" s="158" t="str">
        <f t="shared" ca="1" si="3"/>
        <v xml:space="preserve"> </v>
      </c>
      <c r="G35" s="159"/>
      <c r="H35" s="93" t="str">
        <f t="shared" si="0"/>
        <v/>
      </c>
      <c r="I35" s="87" t="str">
        <f t="shared" si="1"/>
        <v/>
      </c>
      <c r="J35" s="64" t="b">
        <f t="shared" ca="1" si="2"/>
        <v>0</v>
      </c>
      <c r="M35" s="24"/>
      <c r="N35" s="24"/>
      <c r="O35" s="24"/>
      <c r="P35" s="24" t="s">
        <v>91</v>
      </c>
      <c r="Q35" s="24"/>
      <c r="R35" s="24"/>
      <c r="S35" s="24"/>
      <c r="T35" s="24" t="s">
        <v>92</v>
      </c>
      <c r="U35" s="24"/>
      <c r="V35" s="24"/>
      <c r="W35" s="24"/>
      <c r="X35" s="24"/>
      <c r="Y35" s="24"/>
      <c r="AD35" s="5"/>
      <c r="AE35" s="5"/>
      <c r="AF35" s="5"/>
      <c r="AG35" s="5"/>
    </row>
    <row r="36" spans="1:33" ht="15" customHeight="1">
      <c r="A36" s="2"/>
      <c r="B36" s="164"/>
      <c r="C36" s="165"/>
      <c r="D36" s="130"/>
      <c r="E36" s="206" t="str">
        <f t="shared" si="4"/>
        <v/>
      </c>
      <c r="F36" s="158" t="str">
        <f t="shared" ca="1" si="3"/>
        <v xml:space="preserve"> </v>
      </c>
      <c r="G36" s="159"/>
      <c r="H36" s="93" t="str">
        <f t="shared" si="0"/>
        <v/>
      </c>
      <c r="I36" s="87" t="str">
        <f t="shared" si="1"/>
        <v/>
      </c>
      <c r="J36" s="64" t="b">
        <f t="shared" ca="1" si="2"/>
        <v>0</v>
      </c>
      <c r="M36" s="24"/>
      <c r="N36" s="24"/>
      <c r="O36" s="24"/>
      <c r="P36" s="24" t="s">
        <v>93</v>
      </c>
      <c r="Q36" s="24"/>
      <c r="R36" s="24"/>
      <c r="S36" s="24"/>
      <c r="T36" s="24" t="s">
        <v>94</v>
      </c>
      <c r="U36" s="24"/>
      <c r="V36" s="24"/>
      <c r="W36" s="24"/>
      <c r="X36" s="24"/>
      <c r="Y36" s="24"/>
      <c r="AD36" s="5"/>
      <c r="AE36" s="5"/>
      <c r="AF36" s="5"/>
      <c r="AG36" s="5"/>
    </row>
    <row r="37" spans="1:33" ht="22.5" customHeight="1">
      <c r="A37" s="80"/>
      <c r="B37" s="70"/>
      <c r="C37" s="70"/>
      <c r="D37" s="70"/>
      <c r="E37" s="70"/>
      <c r="F37" s="171" t="s">
        <v>95</v>
      </c>
      <c r="G37" s="171"/>
      <c r="H37" s="134">
        <f>SUM(H18:H36)</f>
        <v>0</v>
      </c>
      <c r="I37" s="5"/>
      <c r="J37" s="8"/>
      <c r="K37" s="8"/>
      <c r="L37" s="34"/>
      <c r="M37" s="24"/>
      <c r="N37" s="24"/>
      <c r="O37" s="24"/>
      <c r="P37" s="24" t="s">
        <v>96</v>
      </c>
      <c r="Q37" s="24"/>
      <c r="R37" s="24"/>
      <c r="S37" s="24"/>
      <c r="T37" s="24" t="s">
        <v>97</v>
      </c>
      <c r="U37" s="24"/>
      <c r="V37" s="24"/>
      <c r="W37" s="24"/>
      <c r="X37" s="24"/>
      <c r="Y37" s="24"/>
      <c r="AD37" s="5"/>
      <c r="AE37" s="5"/>
      <c r="AF37" s="5"/>
      <c r="AG37" s="5"/>
    </row>
    <row r="38" spans="1:33" ht="45.75" thickBot="1">
      <c r="A38" s="81"/>
      <c r="B38" s="70"/>
      <c r="C38" s="70"/>
      <c r="D38" s="70"/>
      <c r="E38" s="70"/>
      <c r="F38" s="94"/>
      <c r="G38" s="94"/>
      <c r="H38" s="79"/>
      <c r="I38" s="5"/>
      <c r="J38" s="8"/>
      <c r="K38" s="8"/>
      <c r="L38" s="34"/>
      <c r="M38" s="24"/>
      <c r="N38" s="24"/>
      <c r="O38" s="24"/>
      <c r="P38" s="24" t="s">
        <v>98</v>
      </c>
      <c r="Q38" s="24"/>
      <c r="R38" s="24"/>
      <c r="S38" s="24"/>
      <c r="T38" s="24" t="s">
        <v>99</v>
      </c>
      <c r="U38" s="24"/>
      <c r="V38" s="24"/>
      <c r="W38" s="24"/>
      <c r="X38" s="24"/>
      <c r="Y38" s="24"/>
      <c r="AD38" s="5"/>
      <c r="AE38" s="5"/>
      <c r="AF38" s="5"/>
      <c r="AG38" s="5"/>
    </row>
    <row r="39" spans="1:33" ht="16.5" customHeight="1" thickBot="1">
      <c r="A39" s="177" t="s">
        <v>100</v>
      </c>
      <c r="B39" s="177"/>
      <c r="C39" s="177"/>
      <c r="D39" s="177"/>
      <c r="E39" s="178"/>
      <c r="F39" s="175" t="s">
        <v>101</v>
      </c>
      <c r="G39" s="176"/>
      <c r="H39" s="176"/>
      <c r="I39" s="10"/>
      <c r="J39" s="8"/>
      <c r="K39" s="8"/>
      <c r="M39" s="24"/>
      <c r="N39" s="24"/>
      <c r="O39" s="24"/>
      <c r="P39" s="24" t="s">
        <v>102</v>
      </c>
      <c r="Q39" s="24"/>
      <c r="R39" s="24"/>
      <c r="S39" s="24"/>
      <c r="T39" s="24" t="s">
        <v>103</v>
      </c>
      <c r="U39" s="24"/>
      <c r="V39" s="24"/>
      <c r="W39" s="24"/>
      <c r="X39" s="24"/>
      <c r="Y39" s="24"/>
      <c r="AD39" s="5"/>
      <c r="AE39" s="5"/>
      <c r="AF39" s="5"/>
      <c r="AG39" s="5"/>
    </row>
    <row r="40" spans="1:33" ht="56.25" customHeight="1">
      <c r="A40" s="95" t="s">
        <v>19</v>
      </c>
      <c r="B40" s="77" t="s">
        <v>41</v>
      </c>
      <c r="C40" s="78" t="s">
        <v>104</v>
      </c>
      <c r="D40" s="78" t="s">
        <v>105</v>
      </c>
      <c r="E40" s="131" t="s">
        <v>42</v>
      </c>
      <c r="F40" s="198" t="s">
        <v>106</v>
      </c>
      <c r="G40" s="199"/>
      <c r="H40" s="96" t="s">
        <v>45</v>
      </c>
      <c r="I40" s="87" t="s">
        <v>46</v>
      </c>
      <c r="J40" s="64" t="s">
        <v>47</v>
      </c>
      <c r="K40" s="8"/>
      <c r="M40" s="24"/>
      <c r="N40" s="24"/>
      <c r="O40" s="24"/>
      <c r="P40" s="24" t="s">
        <v>107</v>
      </c>
      <c r="Q40" s="24"/>
      <c r="R40" s="24"/>
      <c r="S40" s="24"/>
      <c r="T40" s="24" t="s">
        <v>108</v>
      </c>
      <c r="U40" s="24"/>
      <c r="V40" s="24"/>
      <c r="W40" s="24"/>
      <c r="X40" s="24"/>
      <c r="Y40" s="24"/>
      <c r="AD40" s="5"/>
      <c r="AE40" s="5"/>
      <c r="AF40" s="5"/>
      <c r="AG40" s="5"/>
    </row>
    <row r="41" spans="1:33" ht="15" customHeight="1">
      <c r="A41" s="2"/>
      <c r="B41" s="2"/>
      <c r="C41" s="1"/>
      <c r="D41" s="206" t="str">
        <f>IF(C41="","",C41/4.72)</f>
        <v/>
      </c>
      <c r="E41" s="130"/>
      <c r="F41" s="158" t="str">
        <f>IF(ISBLANK(A41),"",IF(I41="Incomplete","",IF(J41,"Check Type Selection",_xlfn.XLOOKUP(CONCATENATE(A41,B41),$L$77:$L$155,$M$77:$M$155,FALSE))))</f>
        <v/>
      </c>
      <c r="G41" s="159"/>
      <c r="H41" s="132" t="str">
        <f>IF(I41="Incomplete","Incomplete",IF(OR(ISBLANK(E41),ISBLANK(A41))," ",IF(ISNUMBER(F41),D41*E41*F41," ")))</f>
        <v xml:space="preserve"> </v>
      </c>
      <c r="I41" s="87" t="str">
        <f t="shared" ref="I41:I47" si="5">IF(AND(A41="",C41&lt;&gt;"",E41&lt;&gt;""),"Incomplete",IF(AND(A41&lt;&gt;"",OR(B41="",C41="",E41="")),"Incomplete",""))</f>
        <v/>
      </c>
      <c r="J41" s="64" t="b">
        <f ca="1">ISNA(VLOOKUP(B41,INDIRECT(A41),1,FALSE))</f>
        <v>0</v>
      </c>
      <c r="K41" s="8"/>
      <c r="M41" s="24"/>
      <c r="N41" s="24"/>
      <c r="O41" s="24"/>
      <c r="P41" s="24" t="s">
        <v>109</v>
      </c>
      <c r="Q41" s="24"/>
      <c r="R41" s="24"/>
      <c r="S41" s="24"/>
      <c r="T41" s="24" t="s">
        <v>110</v>
      </c>
      <c r="U41" s="24"/>
      <c r="V41" s="24"/>
      <c r="W41" s="24"/>
      <c r="X41" s="24"/>
      <c r="Y41" s="24"/>
      <c r="AD41" s="5"/>
      <c r="AE41" s="5"/>
      <c r="AF41" s="5"/>
      <c r="AG41" s="5"/>
    </row>
    <row r="42" spans="1:33" ht="15" customHeight="1">
      <c r="A42" s="2"/>
      <c r="B42" s="2"/>
      <c r="C42" s="1"/>
      <c r="D42" s="206" t="str">
        <f t="shared" ref="D42:D47" si="6">IF(C42="","",C42/4.72)</f>
        <v/>
      </c>
      <c r="E42" s="130"/>
      <c r="F42" s="158" t="str">
        <f t="shared" ref="F42:F47" si="7">IF(ISBLANK(A42),"",IF(I42="Incomplete","",IF(J42,"Check Type Selection",_xlfn.XLOOKUP(CONCATENATE(A42,B42),$L$77:$L$155,$M$77:$M$155,FALSE))))</f>
        <v/>
      </c>
      <c r="G42" s="159"/>
      <c r="H42" s="132" t="str">
        <f t="shared" ref="H42:H47" si="8">IF(I42="Incomplete","Incomplete",IF(OR(ISBLANK(E42),ISBLANK(A42))," ",IF(ISNUMBER(F42),D42*E42*F42," ")))</f>
        <v xml:space="preserve"> </v>
      </c>
      <c r="I42" s="87" t="str">
        <f t="shared" si="5"/>
        <v/>
      </c>
      <c r="J42" s="64" t="b">
        <f ca="1">ISNA(VLOOKUP(B42,INDIRECT(A42),1,FALSE))</f>
        <v>0</v>
      </c>
      <c r="K42" s="8"/>
      <c r="M42" s="24"/>
      <c r="N42" s="24"/>
      <c r="O42" s="24"/>
      <c r="P42" s="24" t="s">
        <v>111</v>
      </c>
      <c r="Q42" s="24"/>
      <c r="R42" s="24"/>
      <c r="S42" s="24"/>
      <c r="T42" s="24" t="s">
        <v>112</v>
      </c>
      <c r="U42" s="24"/>
      <c r="V42" s="24"/>
      <c r="W42" s="24"/>
      <c r="X42" s="24"/>
      <c r="Y42" s="24"/>
      <c r="AD42" s="5"/>
      <c r="AE42" s="5"/>
      <c r="AF42" s="5"/>
      <c r="AG42" s="5"/>
    </row>
    <row r="43" spans="1:33" ht="15" customHeight="1">
      <c r="A43" s="2"/>
      <c r="B43" s="2"/>
      <c r="C43" s="1"/>
      <c r="D43" s="206" t="str">
        <f t="shared" si="6"/>
        <v/>
      </c>
      <c r="E43" s="130"/>
      <c r="F43" s="158" t="str">
        <f t="shared" si="7"/>
        <v/>
      </c>
      <c r="G43" s="159"/>
      <c r="H43" s="132" t="str">
        <f t="shared" si="8"/>
        <v xml:space="preserve"> </v>
      </c>
      <c r="I43" s="87" t="str">
        <f t="shared" si="5"/>
        <v/>
      </c>
      <c r="J43" s="64" t="b">
        <f t="shared" ref="J43:J47" ca="1" si="9">ISNA(VLOOKUP(B43,INDIRECT(A43),1,FALSE))</f>
        <v>0</v>
      </c>
      <c r="K43" s="8"/>
      <c r="M43" s="24"/>
      <c r="N43" s="24"/>
      <c r="O43" s="24"/>
      <c r="P43" s="24" t="s">
        <v>113</v>
      </c>
      <c r="Q43" s="24"/>
      <c r="R43" s="24"/>
      <c r="S43" s="24"/>
      <c r="T43" s="24" t="s">
        <v>114</v>
      </c>
      <c r="U43" s="24"/>
      <c r="V43" s="24"/>
      <c r="W43" s="24"/>
      <c r="X43" s="24"/>
      <c r="Y43" s="24"/>
      <c r="AD43" s="5"/>
      <c r="AE43" s="5"/>
      <c r="AF43" s="5"/>
      <c r="AG43" s="5"/>
    </row>
    <row r="44" spans="1:33" ht="15" customHeight="1">
      <c r="A44" s="2"/>
      <c r="B44" s="2"/>
      <c r="C44" s="1"/>
      <c r="D44" s="206" t="str">
        <f t="shared" si="6"/>
        <v/>
      </c>
      <c r="E44" s="130"/>
      <c r="F44" s="158" t="str">
        <f t="shared" si="7"/>
        <v/>
      </c>
      <c r="G44" s="159"/>
      <c r="H44" s="132" t="str">
        <f t="shared" si="8"/>
        <v xml:space="preserve"> </v>
      </c>
      <c r="I44" s="87" t="str">
        <f t="shared" si="5"/>
        <v/>
      </c>
      <c r="J44" s="64" t="b">
        <f t="shared" ca="1" si="9"/>
        <v>0</v>
      </c>
      <c r="K44" s="8"/>
      <c r="M44" s="24"/>
      <c r="N44" s="24"/>
      <c r="O44" s="24"/>
      <c r="P44" s="24"/>
      <c r="Q44" s="24"/>
      <c r="R44" s="24"/>
      <c r="S44" s="24"/>
      <c r="T44" s="24" t="s">
        <v>115</v>
      </c>
      <c r="U44" s="24"/>
      <c r="V44" s="24"/>
      <c r="W44" s="24"/>
      <c r="X44" s="24"/>
      <c r="Y44" s="24"/>
      <c r="AD44" s="5"/>
      <c r="AE44" s="5"/>
      <c r="AF44" s="5"/>
      <c r="AG44" s="5"/>
    </row>
    <row r="45" spans="1:33" ht="15" customHeight="1">
      <c r="A45" s="2"/>
      <c r="B45" s="2"/>
      <c r="C45" s="1"/>
      <c r="D45" s="206" t="str">
        <f t="shared" si="6"/>
        <v/>
      </c>
      <c r="E45" s="130"/>
      <c r="F45" s="158" t="str">
        <f t="shared" si="7"/>
        <v/>
      </c>
      <c r="G45" s="159"/>
      <c r="H45" s="132" t="str">
        <f t="shared" si="8"/>
        <v xml:space="preserve"> </v>
      </c>
      <c r="I45" s="87" t="str">
        <f t="shared" si="5"/>
        <v/>
      </c>
      <c r="J45" s="64" t="b">
        <f t="shared" ca="1" si="9"/>
        <v>0</v>
      </c>
      <c r="K45" s="8"/>
      <c r="M45" s="24"/>
      <c r="N45" s="24"/>
      <c r="O45" s="24"/>
      <c r="P45" s="24"/>
      <c r="Q45" s="24"/>
      <c r="R45" s="24"/>
      <c r="S45" s="24"/>
      <c r="T45" s="24" t="s">
        <v>116</v>
      </c>
      <c r="U45" s="24"/>
      <c r="V45" s="24"/>
      <c r="W45" s="24"/>
      <c r="X45" s="24"/>
      <c r="Y45" s="24"/>
      <c r="AD45" s="5"/>
      <c r="AE45" s="5"/>
      <c r="AF45" s="5"/>
      <c r="AG45" s="5"/>
    </row>
    <row r="46" spans="1:33" ht="15" customHeight="1">
      <c r="A46" s="2"/>
      <c r="B46" s="2"/>
      <c r="C46" s="1"/>
      <c r="D46" s="206" t="str">
        <f t="shared" si="6"/>
        <v/>
      </c>
      <c r="E46" s="130"/>
      <c r="F46" s="158" t="str">
        <f t="shared" si="7"/>
        <v/>
      </c>
      <c r="G46" s="159"/>
      <c r="H46" s="132" t="str">
        <f t="shared" si="8"/>
        <v xml:space="preserve"> </v>
      </c>
      <c r="I46" s="87" t="str">
        <f t="shared" si="5"/>
        <v/>
      </c>
      <c r="J46" s="64" t="b">
        <f t="shared" ca="1" si="9"/>
        <v>0</v>
      </c>
      <c r="K46" s="8"/>
      <c r="M46" s="24"/>
      <c r="N46" s="24"/>
      <c r="O46" s="24"/>
      <c r="P46" s="24"/>
      <c r="Q46" s="24"/>
      <c r="R46" s="24"/>
      <c r="S46" s="24"/>
      <c r="T46" s="24" t="s">
        <v>117</v>
      </c>
      <c r="U46" s="24"/>
      <c r="V46" s="24"/>
      <c r="W46" s="24"/>
      <c r="X46" s="24"/>
      <c r="Y46" s="24"/>
      <c r="AD46" s="5"/>
      <c r="AE46" s="5"/>
      <c r="AF46" s="5"/>
      <c r="AG46" s="5"/>
    </row>
    <row r="47" spans="1:33" ht="15" customHeight="1">
      <c r="A47" s="2"/>
      <c r="B47" s="2"/>
      <c r="C47" s="1"/>
      <c r="D47" s="206" t="str">
        <f t="shared" si="6"/>
        <v/>
      </c>
      <c r="E47" s="130"/>
      <c r="F47" s="158" t="str">
        <f t="shared" si="7"/>
        <v/>
      </c>
      <c r="G47" s="159"/>
      <c r="H47" s="132" t="str">
        <f t="shared" si="8"/>
        <v xml:space="preserve"> </v>
      </c>
      <c r="I47" s="87" t="str">
        <f t="shared" si="5"/>
        <v/>
      </c>
      <c r="J47" s="64" t="b">
        <f t="shared" ca="1" si="9"/>
        <v>0</v>
      </c>
      <c r="K47" s="8"/>
      <c r="M47" s="24"/>
      <c r="N47" s="24"/>
      <c r="O47" s="24"/>
      <c r="P47" s="24"/>
      <c r="Q47" s="24"/>
      <c r="R47" s="24"/>
      <c r="S47" s="24"/>
      <c r="T47" s="24" t="s">
        <v>118</v>
      </c>
      <c r="U47" s="24"/>
      <c r="V47" s="24"/>
      <c r="W47" s="24"/>
      <c r="X47" s="24"/>
      <c r="Y47" s="24"/>
      <c r="AD47" s="5"/>
      <c r="AE47" s="5"/>
      <c r="AF47" s="5"/>
      <c r="AG47" s="5"/>
    </row>
    <row r="48" spans="1:33" ht="26.25" customHeight="1">
      <c r="A48" s="74"/>
      <c r="B48" s="74"/>
      <c r="C48" s="74"/>
      <c r="D48" s="74"/>
      <c r="E48" s="74"/>
      <c r="F48" s="172" t="s">
        <v>95</v>
      </c>
      <c r="G48" s="172"/>
      <c r="H48" s="133">
        <f>SUM(H41:H47)</f>
        <v>0</v>
      </c>
      <c r="I48" s="10"/>
      <c r="J48" s="8"/>
      <c r="K48" s="8"/>
      <c r="M48" s="24"/>
      <c r="N48" s="24"/>
      <c r="O48" s="24"/>
      <c r="P48" s="24"/>
      <c r="Q48" s="24"/>
      <c r="R48" s="24"/>
      <c r="S48" s="24"/>
      <c r="T48" s="24"/>
      <c r="U48" s="24"/>
      <c r="V48" s="24"/>
      <c r="W48" s="24"/>
      <c r="X48" s="24"/>
      <c r="Y48" s="24"/>
      <c r="AD48" s="5"/>
      <c r="AE48" s="5"/>
      <c r="AF48" s="5"/>
      <c r="AG48" s="5"/>
    </row>
    <row r="49" spans="1:33" ht="22.5" customHeight="1" thickBot="1">
      <c r="A49" s="105" t="s">
        <v>119</v>
      </c>
      <c r="B49" s="75"/>
      <c r="C49" s="76"/>
      <c r="D49" s="76"/>
      <c r="E49" s="76"/>
      <c r="F49" s="98"/>
      <c r="G49" s="98"/>
      <c r="H49" s="98"/>
      <c r="I49" s="8"/>
      <c r="J49" s="8"/>
      <c r="K49" s="8"/>
      <c r="M49" s="24"/>
      <c r="N49" s="24"/>
      <c r="O49" s="24"/>
      <c r="P49" s="24"/>
      <c r="Q49" s="24"/>
      <c r="R49" s="24"/>
      <c r="S49" s="24"/>
      <c r="T49" s="24"/>
      <c r="U49" s="24"/>
      <c r="V49" s="24"/>
      <c r="W49" s="24"/>
      <c r="X49" s="24"/>
      <c r="Y49" s="24"/>
      <c r="AD49" s="5"/>
      <c r="AE49" s="5"/>
      <c r="AF49" s="5"/>
      <c r="AG49" s="5"/>
    </row>
    <row r="50" spans="1:33" ht="17.25" customHeight="1">
      <c r="A50" s="106"/>
      <c r="B50" s="84"/>
      <c r="C50" s="76"/>
      <c r="D50" s="76"/>
      <c r="E50" s="76"/>
      <c r="G50" s="180" t="s">
        <v>120</v>
      </c>
      <c r="H50" s="173">
        <f>H37+H48</f>
        <v>0</v>
      </c>
      <c r="I50" s="8"/>
      <c r="J50" s="8"/>
      <c r="K50" s="8"/>
      <c r="M50" s="24"/>
      <c r="N50" s="24"/>
      <c r="O50" s="24"/>
      <c r="P50" s="24"/>
      <c r="Q50" s="24"/>
      <c r="R50" s="24"/>
      <c r="S50" s="24"/>
      <c r="T50" s="24"/>
      <c r="U50" s="24"/>
      <c r="V50" s="24"/>
      <c r="W50" s="24"/>
      <c r="X50" s="24"/>
      <c r="Y50" s="24"/>
      <c r="AD50" s="5"/>
      <c r="AE50" s="5"/>
      <c r="AF50" s="5"/>
      <c r="AG50" s="5"/>
    </row>
    <row r="51" spans="1:33" ht="9" customHeight="1" thickBot="1">
      <c r="A51" s="82"/>
      <c r="B51" s="82"/>
      <c r="C51" s="76"/>
      <c r="D51" s="76"/>
      <c r="E51" s="76"/>
      <c r="F51" s="99"/>
      <c r="G51" s="180"/>
      <c r="H51" s="174"/>
      <c r="I51" s="8"/>
      <c r="J51" s="8"/>
      <c r="K51" s="8"/>
      <c r="O51" s="24"/>
      <c r="AD51" s="5"/>
      <c r="AE51" s="5"/>
      <c r="AF51" s="5"/>
      <c r="AG51" s="5"/>
    </row>
    <row r="52" spans="1:33" ht="17.25" customHeight="1" thickBot="1">
      <c r="A52" s="65"/>
      <c r="B52" s="65"/>
      <c r="C52" s="65"/>
      <c r="D52" s="65"/>
      <c r="E52" s="65"/>
      <c r="F52" s="65"/>
      <c r="G52" s="65"/>
      <c r="H52" s="66" t="s">
        <v>121</v>
      </c>
      <c r="I52" s="8"/>
      <c r="J52" s="8"/>
      <c r="K52" s="8"/>
      <c r="O52" s="24"/>
      <c r="P52" s="129"/>
      <c r="AD52" s="5"/>
      <c r="AE52" s="5"/>
      <c r="AF52" s="5"/>
      <c r="AG52" s="5"/>
    </row>
    <row r="53" spans="1:33" ht="61.5" customHeight="1" thickBot="1">
      <c r="A53" s="97" t="s">
        <v>122</v>
      </c>
      <c r="B53" s="166" t="s">
        <v>15</v>
      </c>
      <c r="C53" s="167"/>
      <c r="D53" s="167"/>
      <c r="E53" s="167"/>
      <c r="F53" s="168"/>
      <c r="G53" s="67"/>
      <c r="H53" s="67"/>
      <c r="I53" s="8"/>
      <c r="J53" s="8"/>
      <c r="K53" s="8"/>
      <c r="O53" s="24"/>
      <c r="AD53" s="5"/>
      <c r="AE53" s="5"/>
      <c r="AF53" s="5"/>
      <c r="AG53" s="5"/>
    </row>
    <row r="54" spans="1:33" ht="17.25" customHeight="1" thickBot="1">
      <c r="A54" s="179" t="s">
        <v>123</v>
      </c>
      <c r="B54" s="179"/>
      <c r="C54" s="179"/>
      <c r="D54" s="179"/>
      <c r="E54" s="179"/>
      <c r="F54" s="179"/>
      <c r="G54" s="179"/>
      <c r="H54" s="179"/>
      <c r="I54" s="8"/>
      <c r="J54" s="8"/>
      <c r="K54" s="8"/>
      <c r="O54" s="24"/>
      <c r="AD54" s="5"/>
      <c r="AE54" s="5"/>
      <c r="AF54" s="5"/>
      <c r="AG54" s="5"/>
    </row>
    <row r="55" spans="1:33" ht="27" customHeight="1">
      <c r="A55" s="169" t="s">
        <v>124</v>
      </c>
      <c r="B55" s="170"/>
      <c r="C55" s="170"/>
      <c r="D55" s="170"/>
      <c r="E55" s="170"/>
      <c r="F55" s="170"/>
      <c r="G55" s="170"/>
      <c r="H55" s="170"/>
      <c r="I55" s="8"/>
      <c r="J55" s="8"/>
      <c r="K55" s="8"/>
      <c r="O55" s="24"/>
      <c r="AD55" s="5"/>
      <c r="AE55" s="5"/>
      <c r="AF55" s="5"/>
      <c r="AG55" s="5"/>
    </row>
    <row r="56" spans="1:33" ht="7.5" customHeight="1">
      <c r="A56" s="109"/>
      <c r="B56" s="110"/>
      <c r="C56" s="110"/>
      <c r="D56" s="110"/>
      <c r="E56" s="110"/>
      <c r="F56" s="110"/>
      <c r="G56" s="110"/>
      <c r="H56" s="110"/>
      <c r="I56" s="8"/>
      <c r="J56" s="8"/>
      <c r="K56" s="8"/>
      <c r="O56" s="24"/>
      <c r="AD56" s="5"/>
      <c r="AE56" s="5"/>
      <c r="AF56" s="5"/>
      <c r="AG56" s="5"/>
    </row>
    <row r="57" spans="1:33" ht="39.75" customHeight="1">
      <c r="A57" s="154" t="s">
        <v>125</v>
      </c>
      <c r="B57" s="154"/>
      <c r="C57" s="154"/>
      <c r="D57" s="154"/>
      <c r="E57" s="154"/>
      <c r="F57" s="154"/>
      <c r="G57" s="154"/>
      <c r="H57" s="154"/>
      <c r="I57" s="8"/>
      <c r="J57" s="8"/>
      <c r="K57" s="8"/>
      <c r="O57" s="24"/>
      <c r="AD57" s="5"/>
      <c r="AE57" s="5"/>
      <c r="AF57" s="5"/>
      <c r="AG57" s="5"/>
    </row>
    <row r="58" spans="1:33" ht="7.5" customHeight="1">
      <c r="A58" s="107"/>
      <c r="B58" s="107"/>
      <c r="C58" s="107"/>
      <c r="D58" s="107"/>
      <c r="E58" s="107"/>
      <c r="F58" s="107"/>
      <c r="G58" s="107"/>
      <c r="H58" s="107"/>
      <c r="I58" s="8"/>
      <c r="J58" s="8"/>
      <c r="K58" s="8"/>
      <c r="O58" s="24"/>
      <c r="AD58" s="5"/>
      <c r="AE58" s="5"/>
      <c r="AF58" s="5"/>
      <c r="AG58" s="5"/>
    </row>
    <row r="59" spans="1:33" ht="40.5" customHeight="1">
      <c r="A59" s="154" t="s">
        <v>126</v>
      </c>
      <c r="B59" s="154"/>
      <c r="C59" s="154"/>
      <c r="D59" s="154"/>
      <c r="E59" s="154"/>
      <c r="F59" s="154"/>
      <c r="G59" s="154"/>
      <c r="H59" s="154"/>
      <c r="I59" s="8"/>
      <c r="J59" s="8"/>
      <c r="K59" s="8"/>
      <c r="O59" s="24"/>
      <c r="AD59" s="5"/>
      <c r="AE59" s="5"/>
      <c r="AF59" s="5"/>
      <c r="AG59" s="5"/>
    </row>
    <row r="60" spans="1:33" ht="7.5" customHeight="1">
      <c r="A60" s="107"/>
      <c r="B60" s="107"/>
      <c r="C60" s="107"/>
      <c r="D60" s="107"/>
      <c r="E60" s="107"/>
      <c r="F60" s="107"/>
      <c r="G60" s="107"/>
      <c r="H60" s="107"/>
      <c r="I60" s="8"/>
      <c r="J60" s="8"/>
      <c r="K60" s="8"/>
      <c r="O60" s="24"/>
      <c r="AD60" s="5"/>
      <c r="AE60" s="5"/>
      <c r="AF60" s="5"/>
      <c r="AG60" s="5"/>
    </row>
    <row r="61" spans="1:33" ht="39.75" customHeight="1">
      <c r="A61" s="162" t="s">
        <v>127</v>
      </c>
      <c r="B61" s="163"/>
      <c r="C61" s="163"/>
      <c r="D61" s="163"/>
      <c r="E61" s="163"/>
      <c r="F61" s="163"/>
      <c r="G61" s="163"/>
      <c r="H61" s="163"/>
      <c r="I61" s="8"/>
      <c r="J61" s="8"/>
      <c r="K61" s="8"/>
      <c r="O61" s="24"/>
      <c r="AD61" s="5"/>
      <c r="AE61" s="5"/>
      <c r="AF61" s="5"/>
      <c r="AG61" s="5"/>
    </row>
    <row r="62" spans="1:33" ht="7.5" customHeight="1">
      <c r="A62" s="107"/>
      <c r="B62" s="107"/>
      <c r="C62" s="107"/>
      <c r="D62" s="107"/>
      <c r="E62" s="107"/>
      <c r="F62" s="107"/>
      <c r="G62" s="107"/>
      <c r="H62" s="107"/>
      <c r="I62" s="8"/>
      <c r="J62" s="8"/>
      <c r="K62" s="8"/>
      <c r="O62" s="24"/>
      <c r="AD62" s="5"/>
      <c r="AE62" s="5"/>
      <c r="AF62" s="5"/>
      <c r="AG62" s="5"/>
    </row>
    <row r="63" spans="1:33" ht="83.45" customHeight="1">
      <c r="A63" s="154" t="s">
        <v>128</v>
      </c>
      <c r="B63" s="154"/>
      <c r="C63" s="154"/>
      <c r="D63" s="154"/>
      <c r="E63" s="154"/>
      <c r="F63" s="154"/>
      <c r="G63" s="154"/>
      <c r="H63" s="154"/>
      <c r="I63" s="8"/>
      <c r="J63" s="8"/>
      <c r="K63" s="8"/>
      <c r="O63" s="24"/>
      <c r="P63" s="9"/>
      <c r="AD63" s="5"/>
      <c r="AE63" s="5"/>
      <c r="AF63" s="5"/>
      <c r="AG63" s="5"/>
    </row>
    <row r="64" spans="1:33" ht="14.25" customHeight="1">
      <c r="A64" s="160" t="s">
        <v>129</v>
      </c>
      <c r="B64" s="160"/>
      <c r="C64" s="160"/>
      <c r="D64" s="160"/>
      <c r="E64" s="160"/>
      <c r="F64" s="160"/>
      <c r="G64" s="160"/>
      <c r="H64" s="160"/>
      <c r="I64" s="8"/>
      <c r="J64" s="8"/>
      <c r="K64" s="8"/>
      <c r="O64" s="24"/>
      <c r="AD64" s="5"/>
      <c r="AE64" s="5"/>
      <c r="AF64" s="5"/>
      <c r="AG64" s="5"/>
    </row>
    <row r="65" spans="1:33" ht="7.5" customHeight="1">
      <c r="A65" s="108"/>
      <c r="B65" s="108"/>
      <c r="C65" s="108"/>
      <c r="D65" s="108"/>
      <c r="E65" s="108"/>
      <c r="F65" s="108"/>
      <c r="G65" s="108"/>
      <c r="H65" s="108"/>
      <c r="I65" s="8"/>
      <c r="J65" s="8"/>
      <c r="K65" s="8"/>
      <c r="O65" s="24"/>
      <c r="AD65" s="5"/>
      <c r="AE65" s="5"/>
      <c r="AF65" s="5"/>
      <c r="AG65" s="5"/>
    </row>
    <row r="66" spans="1:33" ht="53.25" customHeight="1">
      <c r="A66" s="155" t="s">
        <v>130</v>
      </c>
      <c r="B66" s="156"/>
      <c r="C66" s="156"/>
      <c r="D66" s="156"/>
      <c r="E66" s="156"/>
      <c r="F66" s="156"/>
      <c r="G66" s="157"/>
      <c r="H66" s="157"/>
      <c r="I66" s="8"/>
      <c r="J66" s="8"/>
      <c r="K66" s="8"/>
      <c r="O66" s="24"/>
      <c r="AD66" s="5"/>
      <c r="AE66" s="5"/>
      <c r="AF66" s="5"/>
      <c r="AG66" s="5"/>
    </row>
    <row r="67" spans="1:33" ht="7.5" customHeight="1">
      <c r="A67" s="107"/>
      <c r="B67" s="107"/>
      <c r="C67" s="107"/>
      <c r="D67" s="107"/>
      <c r="E67" s="107"/>
      <c r="F67" s="107"/>
      <c r="G67" s="107"/>
      <c r="H67" s="107"/>
      <c r="I67" s="8"/>
      <c r="J67" s="8"/>
      <c r="K67" s="8"/>
      <c r="O67" s="24"/>
      <c r="AD67" s="5"/>
      <c r="AE67" s="5"/>
      <c r="AF67" s="5"/>
      <c r="AG67" s="5"/>
    </row>
    <row r="68" spans="1:33" ht="39.75" customHeight="1">
      <c r="A68" s="154" t="s">
        <v>131</v>
      </c>
      <c r="B68" s="154"/>
      <c r="C68" s="154"/>
      <c r="D68" s="154"/>
      <c r="E68" s="154"/>
      <c r="F68" s="154"/>
      <c r="G68" s="154"/>
      <c r="H68" s="154"/>
      <c r="I68" s="8"/>
      <c r="J68" s="8"/>
      <c r="K68" s="8"/>
      <c r="M68" s="37"/>
      <c r="O68" s="24"/>
      <c r="AD68" s="5"/>
      <c r="AE68" s="5"/>
      <c r="AF68" s="5"/>
      <c r="AG68" s="5"/>
    </row>
    <row r="69" spans="1:33" ht="7.5" customHeight="1">
      <c r="A69" s="107"/>
      <c r="B69" s="107"/>
      <c r="C69" s="107"/>
      <c r="D69" s="107"/>
      <c r="E69" s="107"/>
      <c r="F69" s="107"/>
      <c r="G69" s="107"/>
      <c r="H69" s="107"/>
      <c r="I69" s="8"/>
      <c r="J69" s="8"/>
      <c r="K69" s="8"/>
      <c r="M69" s="37"/>
      <c r="O69" s="24"/>
      <c r="AD69" s="5"/>
      <c r="AE69" s="5"/>
      <c r="AF69" s="5"/>
      <c r="AG69" s="5"/>
    </row>
    <row r="70" spans="1:33" ht="85.15" customHeight="1">
      <c r="A70" s="161" t="s">
        <v>132</v>
      </c>
      <c r="B70" s="154"/>
      <c r="C70" s="154"/>
      <c r="D70" s="154"/>
      <c r="E70" s="154"/>
      <c r="F70" s="154"/>
      <c r="G70" s="154"/>
      <c r="H70" s="154"/>
      <c r="I70" s="8"/>
      <c r="J70" s="8"/>
      <c r="K70" s="8"/>
      <c r="M70" s="37"/>
      <c r="O70" s="24"/>
      <c r="AD70" s="5"/>
      <c r="AE70" s="5"/>
      <c r="AF70" s="5"/>
      <c r="AG70" s="5"/>
    </row>
    <row r="71" spans="1:33" ht="17.25" hidden="1" customHeight="1">
      <c r="I71" s="8"/>
      <c r="J71" s="8"/>
      <c r="K71" s="8"/>
      <c r="M71" s="37"/>
      <c r="O71" s="24"/>
      <c r="AD71" s="5"/>
      <c r="AE71" s="5"/>
      <c r="AF71" s="5"/>
      <c r="AG71" s="5"/>
    </row>
    <row r="72" spans="1:33" ht="17.25" hidden="1" customHeight="1">
      <c r="I72" s="5"/>
      <c r="J72" s="8"/>
      <c r="K72" s="8"/>
      <c r="M72" s="37"/>
      <c r="O72" s="24"/>
      <c r="AD72" s="5"/>
      <c r="AE72" s="5"/>
      <c r="AF72" s="5"/>
      <c r="AG72" s="5"/>
    </row>
    <row r="73" spans="1:33" ht="17.25" hidden="1" customHeight="1">
      <c r="B73" s="39"/>
      <c r="C73" s="39"/>
      <c r="D73" s="39"/>
      <c r="E73" s="39"/>
      <c r="F73" s="40"/>
      <c r="G73" s="40"/>
      <c r="I73" s="5"/>
      <c r="J73" s="8"/>
      <c r="K73" s="8"/>
      <c r="M73" s="37"/>
      <c r="O73" s="24"/>
      <c r="AD73" s="5"/>
      <c r="AE73" s="5"/>
      <c r="AF73" s="5"/>
      <c r="AG73" s="5"/>
    </row>
    <row r="74" spans="1:33" ht="17.25" hidden="1" customHeight="1">
      <c r="B74" s="39"/>
      <c r="C74" s="39"/>
      <c r="D74" s="39"/>
      <c r="E74" s="39"/>
      <c r="F74" s="40"/>
      <c r="G74" s="40"/>
      <c r="I74" s="5"/>
      <c r="J74" s="8"/>
      <c r="K74" s="8"/>
      <c r="M74" s="37"/>
      <c r="O74" s="24"/>
      <c r="AD74" s="5"/>
      <c r="AE74" s="5"/>
      <c r="AF74" s="5"/>
      <c r="AG74" s="5"/>
    </row>
    <row r="75" spans="1:33" ht="17.25" hidden="1" customHeight="1">
      <c r="B75" s="39"/>
      <c r="C75" s="41"/>
      <c r="D75" s="41"/>
      <c r="E75" s="39"/>
      <c r="F75" s="40"/>
      <c r="G75" s="40"/>
      <c r="I75" s="5"/>
      <c r="J75" s="8"/>
      <c r="K75" s="8"/>
      <c r="O75" s="24"/>
      <c r="AD75" s="5"/>
      <c r="AE75" s="5"/>
      <c r="AF75" s="5"/>
      <c r="AG75" s="5"/>
    </row>
    <row r="76" spans="1:33" ht="17.25" hidden="1" customHeight="1">
      <c r="I76" s="5"/>
      <c r="J76" s="8"/>
      <c r="K76" s="8"/>
      <c r="L76" s="36" t="s">
        <v>133</v>
      </c>
      <c r="M76" s="6" t="s">
        <v>134</v>
      </c>
      <c r="N76" s="6" t="s">
        <v>135</v>
      </c>
      <c r="O76" s="24"/>
      <c r="AD76" s="5"/>
      <c r="AE76" s="5"/>
      <c r="AF76" s="5"/>
      <c r="AG76" s="5"/>
    </row>
    <row r="77" spans="1:33" ht="17.25" hidden="1" customHeight="1">
      <c r="I77" s="5"/>
      <c r="J77" s="8"/>
      <c r="K77" s="8"/>
      <c r="L77" s="6" t="s">
        <v>136</v>
      </c>
      <c r="M77" s="6">
        <v>70</v>
      </c>
      <c r="N77" s="6" t="s">
        <v>137</v>
      </c>
      <c r="O77" s="24"/>
      <c r="AD77" s="5"/>
      <c r="AE77" s="5"/>
      <c r="AF77" s="5"/>
      <c r="AG77" s="5"/>
    </row>
    <row r="78" spans="1:33" ht="17.25" hidden="1" customHeight="1">
      <c r="I78" s="5"/>
      <c r="J78" s="8"/>
      <c r="K78" s="8"/>
      <c r="L78" s="6" t="s">
        <v>138</v>
      </c>
      <c r="M78" s="6">
        <v>70</v>
      </c>
      <c r="N78" s="6" t="s">
        <v>137</v>
      </c>
      <c r="O78" s="24"/>
      <c r="AD78" s="5"/>
      <c r="AE78" s="5"/>
      <c r="AF78" s="5"/>
      <c r="AG78" s="5"/>
    </row>
    <row r="79" spans="1:33" ht="17.25" hidden="1" customHeight="1">
      <c r="I79" s="5"/>
      <c r="J79" s="8"/>
      <c r="K79" s="8"/>
      <c r="L79" s="6" t="s">
        <v>139</v>
      </c>
      <c r="M79" s="6">
        <v>45</v>
      </c>
      <c r="N79" s="6" t="s">
        <v>140</v>
      </c>
      <c r="O79" s="24"/>
      <c r="AD79" s="5"/>
      <c r="AE79" s="5"/>
      <c r="AF79" s="5"/>
      <c r="AG79" s="5"/>
    </row>
    <row r="80" spans="1:33" ht="17.25" hidden="1" customHeight="1">
      <c r="I80" s="5"/>
      <c r="J80" s="8"/>
      <c r="K80" s="8"/>
      <c r="L80" s="6" t="s">
        <v>141</v>
      </c>
      <c r="M80" s="6">
        <v>55</v>
      </c>
      <c r="N80" s="6" t="s">
        <v>142</v>
      </c>
      <c r="O80" s="24"/>
      <c r="AD80" s="5"/>
      <c r="AE80" s="5"/>
      <c r="AF80" s="5"/>
      <c r="AG80" s="5"/>
    </row>
    <row r="81" spans="9:33" ht="17.25" hidden="1" customHeight="1">
      <c r="I81" s="5"/>
      <c r="J81" s="8"/>
      <c r="K81" s="8"/>
      <c r="L81" s="6" t="s">
        <v>143</v>
      </c>
      <c r="M81" s="6">
        <v>115</v>
      </c>
      <c r="N81" s="6" t="s">
        <v>142</v>
      </c>
      <c r="O81" s="24"/>
      <c r="AD81" s="5"/>
      <c r="AE81" s="5"/>
      <c r="AF81" s="5"/>
      <c r="AG81" s="5"/>
    </row>
    <row r="82" spans="9:33" ht="17.25" hidden="1" customHeight="1">
      <c r="I82" s="5"/>
      <c r="J82" s="8"/>
      <c r="K82" s="8"/>
      <c r="L82" s="6" t="s">
        <v>144</v>
      </c>
      <c r="M82" s="6">
        <v>115</v>
      </c>
      <c r="N82" s="6" t="s">
        <v>142</v>
      </c>
      <c r="AD82" s="5"/>
      <c r="AE82" s="5"/>
      <c r="AF82" s="5"/>
      <c r="AG82" s="5"/>
    </row>
    <row r="83" spans="9:33" ht="17.25" hidden="1" customHeight="1">
      <c r="I83" s="5"/>
      <c r="J83" s="8"/>
      <c r="K83" s="8"/>
      <c r="L83" s="6" t="s">
        <v>145</v>
      </c>
      <c r="M83" s="6">
        <v>30</v>
      </c>
      <c r="N83" s="6" t="s">
        <v>146</v>
      </c>
      <c r="AD83" s="5"/>
      <c r="AE83" s="5"/>
      <c r="AF83" s="5"/>
      <c r="AG83" s="5"/>
    </row>
    <row r="84" spans="9:33" ht="17.25" hidden="1" customHeight="1">
      <c r="I84" s="5"/>
      <c r="J84" s="8"/>
      <c r="K84" s="8"/>
      <c r="L84" s="6" t="s">
        <v>147</v>
      </c>
      <c r="M84" s="6">
        <v>100</v>
      </c>
      <c r="N84" s="6" t="s">
        <v>146</v>
      </c>
      <c r="AD84" s="5"/>
      <c r="AE84" s="5"/>
      <c r="AF84" s="5"/>
      <c r="AG84" s="5"/>
    </row>
    <row r="85" spans="9:33" ht="17.25" hidden="1" customHeight="1">
      <c r="I85" s="5"/>
      <c r="J85" s="8"/>
      <c r="K85" s="8"/>
      <c r="L85" s="6" t="s">
        <v>148</v>
      </c>
      <c r="M85" s="6">
        <v>100</v>
      </c>
      <c r="N85" s="6" t="s">
        <v>146</v>
      </c>
      <c r="AD85" s="5"/>
      <c r="AE85" s="5"/>
      <c r="AF85" s="5"/>
      <c r="AG85" s="5"/>
    </row>
    <row r="86" spans="9:33" ht="17.25" hidden="1" customHeight="1">
      <c r="I86" s="5"/>
      <c r="J86" s="8"/>
      <c r="K86" s="8"/>
      <c r="L86" s="6" t="s">
        <v>149</v>
      </c>
      <c r="M86" s="6">
        <v>5</v>
      </c>
      <c r="N86" s="6" t="s">
        <v>150</v>
      </c>
      <c r="AD86" s="5"/>
      <c r="AE86" s="5"/>
      <c r="AF86" s="5"/>
      <c r="AG86" s="5"/>
    </row>
    <row r="87" spans="9:33" ht="17.25" hidden="1" customHeight="1">
      <c r="I87" s="5"/>
      <c r="J87" s="8"/>
      <c r="K87" s="8"/>
      <c r="L87" s="6" t="s">
        <v>151</v>
      </c>
      <c r="M87" s="6">
        <v>5</v>
      </c>
      <c r="N87" s="6" t="s">
        <v>150</v>
      </c>
      <c r="AD87" s="5"/>
      <c r="AE87" s="5"/>
      <c r="AF87" s="5"/>
      <c r="AG87" s="5"/>
    </row>
    <row r="88" spans="9:33" ht="17.25" hidden="1" customHeight="1">
      <c r="I88" s="5"/>
      <c r="J88" s="8"/>
      <c r="K88" s="8"/>
      <c r="L88" s="6" t="s">
        <v>152</v>
      </c>
      <c r="M88" s="6">
        <v>85</v>
      </c>
      <c r="N88" s="6" t="s">
        <v>153</v>
      </c>
      <c r="AD88" s="5"/>
      <c r="AE88" s="5"/>
      <c r="AF88" s="5"/>
      <c r="AG88" s="5"/>
    </row>
    <row r="89" spans="9:33" ht="17.25" hidden="1" customHeight="1">
      <c r="I89" s="5"/>
      <c r="J89" s="8"/>
      <c r="K89" s="8"/>
      <c r="L89" s="6" t="s">
        <v>154</v>
      </c>
      <c r="M89" s="6">
        <v>85</v>
      </c>
      <c r="N89" s="6" t="s">
        <v>153</v>
      </c>
      <c r="AD89" s="5"/>
      <c r="AE89" s="5"/>
      <c r="AF89" s="5"/>
      <c r="AG89" s="5"/>
    </row>
    <row r="90" spans="9:33" ht="17.25" hidden="1" customHeight="1">
      <c r="I90" s="5"/>
      <c r="J90" s="11"/>
      <c r="K90" s="11"/>
      <c r="L90" s="6" t="s">
        <v>155</v>
      </c>
      <c r="M90" s="6">
        <v>85</v>
      </c>
      <c r="N90" s="6" t="s">
        <v>153</v>
      </c>
      <c r="O90" s="24"/>
      <c r="AD90" s="5"/>
      <c r="AE90" s="5"/>
      <c r="AF90" s="5"/>
      <c r="AG90" s="5"/>
    </row>
    <row r="91" spans="9:33" ht="17.25" hidden="1" customHeight="1">
      <c r="I91" s="5"/>
      <c r="J91" s="11"/>
      <c r="K91" s="11"/>
      <c r="L91" s="6" t="s">
        <v>156</v>
      </c>
      <c r="M91" s="6">
        <v>100</v>
      </c>
      <c r="N91" s="6" t="s">
        <v>157</v>
      </c>
      <c r="O91" s="24"/>
      <c r="AD91" s="5"/>
      <c r="AE91" s="5"/>
      <c r="AF91" s="5"/>
      <c r="AG91" s="5"/>
    </row>
    <row r="92" spans="9:33" ht="17.25" hidden="1" customHeight="1">
      <c r="I92" s="5"/>
      <c r="L92" s="6" t="s">
        <v>158</v>
      </c>
      <c r="M92" s="6">
        <v>100</v>
      </c>
      <c r="N92" s="6" t="s">
        <v>157</v>
      </c>
      <c r="O92" s="24"/>
      <c r="AD92" s="5"/>
      <c r="AE92" s="5"/>
      <c r="AF92" s="5"/>
      <c r="AG92" s="5"/>
    </row>
    <row r="93" spans="9:33" ht="17.25" hidden="1" customHeight="1">
      <c r="I93" s="5"/>
      <c r="J93" s="12"/>
      <c r="K93" s="12"/>
      <c r="L93" s="6" t="s">
        <v>159</v>
      </c>
      <c r="M93" s="6">
        <v>100</v>
      </c>
      <c r="N93" s="6" t="s">
        <v>157</v>
      </c>
      <c r="O93" s="24"/>
      <c r="AD93" s="5"/>
      <c r="AE93" s="5"/>
      <c r="AF93" s="5"/>
      <c r="AG93" s="5"/>
    </row>
    <row r="94" spans="9:33" ht="24.75" hidden="1" customHeight="1">
      <c r="I94" s="5"/>
      <c r="J94" s="13"/>
      <c r="K94" s="13"/>
      <c r="L94" s="6" t="s">
        <v>160</v>
      </c>
      <c r="M94" s="6">
        <v>100</v>
      </c>
      <c r="N94" s="6" t="s">
        <v>157</v>
      </c>
      <c r="O94" s="24"/>
      <c r="AD94" s="5"/>
      <c r="AE94" s="5"/>
      <c r="AF94" s="5"/>
      <c r="AG94" s="5"/>
    </row>
    <row r="95" spans="9:33" ht="17.25" hidden="1" customHeight="1">
      <c r="I95" s="5"/>
      <c r="J95" s="14"/>
      <c r="K95" s="14"/>
      <c r="L95" s="6" t="s">
        <v>161</v>
      </c>
      <c r="M95" s="6">
        <v>100</v>
      </c>
      <c r="N95" s="6" t="s">
        <v>157</v>
      </c>
      <c r="O95" s="24"/>
      <c r="AD95" s="5"/>
      <c r="AE95" s="5"/>
      <c r="AF95" s="5"/>
      <c r="AG95" s="5"/>
    </row>
    <row r="96" spans="9:33" ht="17.25" hidden="1" customHeight="1">
      <c r="I96" s="5"/>
      <c r="J96" s="14"/>
      <c r="K96" s="14"/>
      <c r="L96" s="6" t="s">
        <v>162</v>
      </c>
      <c r="M96" s="6">
        <v>100</v>
      </c>
      <c r="N96" s="6" t="s">
        <v>157</v>
      </c>
      <c r="O96" s="24"/>
      <c r="AD96" s="5"/>
      <c r="AE96" s="5"/>
      <c r="AF96" s="5"/>
      <c r="AG96" s="5"/>
    </row>
    <row r="97" spans="2:55" ht="17.25" hidden="1" customHeight="1">
      <c r="I97" s="5"/>
      <c r="J97" s="14"/>
      <c r="K97" s="14"/>
      <c r="L97" s="6" t="s">
        <v>163</v>
      </c>
      <c r="M97" s="6">
        <v>100</v>
      </c>
      <c r="N97" s="6" t="s">
        <v>157</v>
      </c>
      <c r="O97" s="24"/>
      <c r="AD97" s="5"/>
      <c r="AE97" s="5"/>
      <c r="AF97" s="5"/>
      <c r="AG97" s="5"/>
    </row>
    <row r="98" spans="2:55" ht="17.25" hidden="1" customHeight="1">
      <c r="I98" s="5"/>
      <c r="J98" s="14"/>
      <c r="K98" s="14"/>
      <c r="L98" s="6" t="s">
        <v>164</v>
      </c>
      <c r="M98" s="6">
        <v>100</v>
      </c>
      <c r="N98" s="6" t="s">
        <v>157</v>
      </c>
      <c r="O98" s="24"/>
      <c r="AD98" s="5"/>
      <c r="AE98" s="5"/>
      <c r="AF98" s="5"/>
      <c r="AG98" s="5"/>
    </row>
    <row r="99" spans="2:55" ht="17.25" hidden="1" customHeight="1">
      <c r="I99" s="5"/>
      <c r="J99" s="14"/>
      <c r="K99" s="14"/>
      <c r="L99" s="6" t="s">
        <v>165</v>
      </c>
      <c r="M99" s="6">
        <v>100</v>
      </c>
      <c r="N99" s="6" t="s">
        <v>157</v>
      </c>
      <c r="O99" s="24"/>
      <c r="AD99" s="5"/>
      <c r="AE99" s="5"/>
      <c r="AF99" s="5"/>
      <c r="AG99" s="5"/>
    </row>
    <row r="100" spans="2:55" ht="17.25" hidden="1" customHeight="1">
      <c r="I100" s="5"/>
      <c r="J100" s="16"/>
      <c r="K100" s="16"/>
      <c r="L100" s="6" t="s">
        <v>166</v>
      </c>
      <c r="M100" s="6">
        <v>100</v>
      </c>
      <c r="N100" s="6" t="s">
        <v>157</v>
      </c>
      <c r="O100" s="38"/>
      <c r="AD100" s="5"/>
      <c r="AE100" s="5"/>
      <c r="AF100" s="5"/>
      <c r="AG100" s="5"/>
    </row>
    <row r="101" spans="2:55" ht="17.25" hidden="1" customHeight="1">
      <c r="I101" s="10"/>
      <c r="J101" s="16"/>
      <c r="K101" s="16"/>
      <c r="L101" s="6" t="s">
        <v>167</v>
      </c>
      <c r="M101" s="6">
        <v>100</v>
      </c>
      <c r="N101" s="6" t="s">
        <v>157</v>
      </c>
      <c r="O101" s="24"/>
      <c r="AD101" s="5"/>
      <c r="AE101" s="5"/>
      <c r="AF101" s="5"/>
      <c r="AG101" s="5"/>
    </row>
    <row r="102" spans="2:55" ht="22.5" hidden="1" customHeight="1">
      <c r="I102" s="14"/>
      <c r="J102" s="14"/>
      <c r="K102" s="14"/>
      <c r="L102" s="6" t="s">
        <v>168</v>
      </c>
      <c r="M102" s="6">
        <v>100</v>
      </c>
      <c r="N102" s="6" t="s">
        <v>157</v>
      </c>
      <c r="AD102" s="5"/>
      <c r="AE102" s="5"/>
      <c r="AF102" s="5"/>
      <c r="AG102" s="5"/>
    </row>
    <row r="103" spans="2:55" ht="23.25" hidden="1" customHeight="1">
      <c r="I103" s="14"/>
      <c r="J103" s="14"/>
      <c r="K103" s="14"/>
      <c r="L103" s="6" t="s">
        <v>169</v>
      </c>
      <c r="M103" s="6">
        <v>100</v>
      </c>
      <c r="N103" s="6" t="s">
        <v>157</v>
      </c>
      <c r="AD103" s="5"/>
      <c r="AE103" s="5"/>
      <c r="AF103" s="5"/>
      <c r="AG103" s="5"/>
    </row>
    <row r="104" spans="2:55" ht="24.75" hidden="1" customHeight="1">
      <c r="I104" s="14"/>
      <c r="J104" s="14"/>
      <c r="K104" s="14"/>
      <c r="L104" s="6" t="s">
        <v>170</v>
      </c>
      <c r="M104" s="6">
        <v>100</v>
      </c>
      <c r="N104" s="6" t="s">
        <v>157</v>
      </c>
      <c r="AD104" s="5"/>
      <c r="AE104" s="5"/>
      <c r="AF104" s="5"/>
      <c r="AG104" s="5"/>
    </row>
    <row r="105" spans="2:55" ht="17.25" hidden="1" customHeight="1">
      <c r="I105" s="14"/>
      <c r="J105" s="14"/>
      <c r="K105" s="14"/>
      <c r="L105" s="6" t="s">
        <v>171</v>
      </c>
      <c r="M105" s="6">
        <v>100</v>
      </c>
      <c r="N105" s="6" t="s">
        <v>157</v>
      </c>
      <c r="O105" s="24"/>
      <c r="AD105" s="5"/>
      <c r="AE105" s="5"/>
      <c r="AF105" s="5"/>
      <c r="AG105" s="5"/>
    </row>
    <row r="106" spans="2:55" ht="15" hidden="1" customHeight="1">
      <c r="B106" s="39"/>
      <c r="C106" s="39"/>
      <c r="D106" s="39"/>
      <c r="E106" s="39"/>
      <c r="F106" s="40"/>
      <c r="G106" s="40"/>
      <c r="H106" s="40"/>
      <c r="I106" s="14"/>
      <c r="J106" s="14"/>
      <c r="K106" s="14"/>
      <c r="L106" s="6" t="s">
        <v>172</v>
      </c>
      <c r="M106" s="6">
        <v>100</v>
      </c>
      <c r="N106" s="6" t="s">
        <v>157</v>
      </c>
      <c r="O106" s="24"/>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row>
    <row r="107" spans="2:55" ht="15" hidden="1" customHeight="1">
      <c r="B107" s="39"/>
      <c r="C107" s="39"/>
      <c r="D107" s="39"/>
      <c r="E107" s="39"/>
      <c r="F107" s="40"/>
      <c r="G107" s="40"/>
      <c r="H107" s="40"/>
      <c r="I107" s="14"/>
      <c r="J107" s="14"/>
      <c r="K107" s="14"/>
      <c r="L107" s="6" t="s">
        <v>173</v>
      </c>
      <c r="M107" s="6">
        <v>100</v>
      </c>
      <c r="N107" s="6" t="s">
        <v>157</v>
      </c>
      <c r="O107" s="24"/>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row>
    <row r="108" spans="2:55" ht="15" hidden="1" customHeight="1">
      <c r="H108" s="40"/>
      <c r="I108" s="14"/>
      <c r="J108" s="14"/>
      <c r="K108" s="14"/>
      <c r="L108" s="6" t="s">
        <v>174</v>
      </c>
      <c r="M108" s="6">
        <v>100</v>
      </c>
      <c r="N108" s="6" t="s">
        <v>157</v>
      </c>
      <c r="O108" s="5"/>
      <c r="P108" s="5"/>
      <c r="Q108" s="5"/>
      <c r="R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row>
    <row r="109" spans="2:55" ht="15" hidden="1" customHeight="1">
      <c r="H109" s="40"/>
      <c r="I109" s="14"/>
      <c r="J109" s="14"/>
      <c r="K109" s="14"/>
      <c r="L109" s="6" t="s">
        <v>175</v>
      </c>
      <c r="M109" s="6">
        <v>100</v>
      </c>
      <c r="N109" s="6" t="s">
        <v>157</v>
      </c>
      <c r="O109" s="5"/>
      <c r="P109" s="5"/>
      <c r="Q109" s="5"/>
      <c r="R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row>
    <row r="110" spans="2:55" ht="15" hidden="1" customHeight="1">
      <c r="H110" s="40"/>
      <c r="I110" s="17"/>
      <c r="J110" s="14"/>
      <c r="K110" s="14"/>
      <c r="L110" s="6" t="s">
        <v>176</v>
      </c>
      <c r="M110" s="6">
        <v>100</v>
      </c>
      <c r="N110" s="6" t="s">
        <v>157</v>
      </c>
      <c r="O110" s="5"/>
      <c r="Q110" s="5"/>
      <c r="R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row>
    <row r="111" spans="2:55" ht="15.75" hidden="1">
      <c r="B111" s="42"/>
      <c r="C111" s="42"/>
      <c r="D111" s="42"/>
      <c r="E111" s="39"/>
      <c r="F111" s="43"/>
      <c r="G111" s="43"/>
      <c r="H111" s="43"/>
      <c r="I111" s="17"/>
      <c r="J111" s="17"/>
      <c r="K111" s="17"/>
      <c r="L111" s="6" t="s">
        <v>177</v>
      </c>
      <c r="M111" s="6">
        <v>100</v>
      </c>
      <c r="N111" s="6" t="s">
        <v>157</v>
      </c>
      <c r="O111" s="5"/>
      <c r="Q111" s="5"/>
      <c r="R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row>
    <row r="112" spans="2:55" ht="15.75" hidden="1">
      <c r="B112" s="39"/>
      <c r="C112" s="44"/>
      <c r="D112" s="44"/>
      <c r="E112" s="39"/>
      <c r="F112" s="45"/>
      <c r="G112" s="45"/>
      <c r="H112" s="46"/>
      <c r="I112" s="18"/>
      <c r="J112" s="17"/>
      <c r="K112" s="17"/>
      <c r="L112" s="6" t="s">
        <v>178</v>
      </c>
      <c r="M112" s="6">
        <v>100</v>
      </c>
      <c r="N112" s="6" t="s">
        <v>157</v>
      </c>
      <c r="O112" s="5"/>
      <c r="Q112" s="5"/>
      <c r="R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row>
    <row r="113" spans="1:55" ht="15.75" hidden="1">
      <c r="B113" s="39"/>
      <c r="C113" s="3"/>
      <c r="D113" s="3"/>
      <c r="E113" s="39"/>
      <c r="F113" s="40"/>
      <c r="G113" s="40"/>
      <c r="H113" s="46"/>
      <c r="I113" s="18"/>
      <c r="J113" s="18"/>
      <c r="K113" s="18"/>
      <c r="L113" s="6" t="s">
        <v>179</v>
      </c>
      <c r="M113" s="6">
        <v>100</v>
      </c>
      <c r="N113" s="6" t="s">
        <v>157</v>
      </c>
      <c r="O113" s="5"/>
      <c r="Q113" s="5"/>
      <c r="R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row>
    <row r="114" spans="1:55" ht="15.75" hidden="1">
      <c r="B114" s="39"/>
      <c r="C114" s="3"/>
      <c r="D114" s="3"/>
      <c r="E114" s="39"/>
      <c r="F114" s="40"/>
      <c r="G114" s="40"/>
      <c r="H114" s="46"/>
      <c r="I114" s="18"/>
      <c r="J114" s="18"/>
      <c r="K114" s="18"/>
      <c r="L114" s="6" t="s">
        <v>180</v>
      </c>
      <c r="M114" s="6">
        <v>100</v>
      </c>
      <c r="N114" s="6" t="s">
        <v>157</v>
      </c>
      <c r="O114" s="5"/>
      <c r="Q114" s="5"/>
      <c r="R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1:55" ht="15.75" hidden="1">
      <c r="B115" s="39"/>
      <c r="C115" s="3"/>
      <c r="D115" s="3"/>
      <c r="E115" s="39"/>
      <c r="F115" s="40"/>
      <c r="G115" s="40"/>
      <c r="H115" s="47"/>
      <c r="I115" s="18"/>
      <c r="J115" s="18"/>
      <c r="K115" s="18"/>
      <c r="L115" s="6" t="s">
        <v>181</v>
      </c>
      <c r="M115" s="6">
        <v>100</v>
      </c>
      <c r="N115" s="6" t="s">
        <v>157</v>
      </c>
      <c r="O115" s="5"/>
      <c r="R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1:55" ht="15.75" hidden="1">
      <c r="B116" s="39"/>
      <c r="C116" s="3"/>
      <c r="D116" s="3"/>
      <c r="E116" s="39"/>
      <c r="F116" s="40"/>
      <c r="G116" s="40"/>
      <c r="H116" s="47"/>
      <c r="I116" s="18"/>
      <c r="J116" s="18"/>
      <c r="K116" s="18"/>
      <c r="L116" s="6" t="s">
        <v>182</v>
      </c>
      <c r="M116" s="6">
        <v>100</v>
      </c>
      <c r="N116" s="6" t="s">
        <v>157</v>
      </c>
      <c r="O116" s="5"/>
      <c r="R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1:55" ht="15.75" hidden="1">
      <c r="B117" s="39"/>
      <c r="C117" s="3"/>
      <c r="D117" s="3"/>
      <c r="E117" s="39"/>
      <c r="F117" s="40"/>
      <c r="G117" s="40"/>
      <c r="H117" s="47"/>
      <c r="I117" s="18"/>
      <c r="J117" s="18"/>
      <c r="K117" s="18"/>
      <c r="L117" s="6" t="s">
        <v>183</v>
      </c>
      <c r="M117" s="6">
        <v>100</v>
      </c>
      <c r="N117" s="6" t="s">
        <v>157</v>
      </c>
      <c r="O117" s="5"/>
      <c r="R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1:55" ht="15.75" hidden="1">
      <c r="B118" s="39"/>
      <c r="C118" s="3"/>
      <c r="D118" s="3"/>
      <c r="E118" s="39"/>
      <c r="F118" s="40"/>
      <c r="G118" s="40"/>
      <c r="H118" s="48"/>
      <c r="I118" s="17"/>
      <c r="J118" s="18"/>
      <c r="K118" s="18"/>
      <c r="L118" s="6" t="s">
        <v>184</v>
      </c>
      <c r="M118" s="6">
        <v>100</v>
      </c>
      <c r="N118" s="6" t="s">
        <v>157</v>
      </c>
      <c r="O118" s="5"/>
      <c r="R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1:55" ht="15.75" hidden="1">
      <c r="B119" s="39"/>
      <c r="C119" s="49"/>
      <c r="D119" s="49"/>
      <c r="E119" s="39"/>
      <c r="F119" s="46"/>
      <c r="G119" s="46"/>
      <c r="H119" s="48"/>
      <c r="I119" s="17"/>
      <c r="J119" s="17"/>
      <c r="K119" s="17"/>
      <c r="L119" s="6" t="s">
        <v>185</v>
      </c>
      <c r="M119" s="6">
        <v>100</v>
      </c>
      <c r="N119" s="6" t="s">
        <v>157</v>
      </c>
      <c r="O119" s="5"/>
      <c r="R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row>
    <row r="120" spans="1:55" ht="15.75" hidden="1">
      <c r="B120" s="39"/>
      <c r="C120" s="49"/>
      <c r="D120" s="49"/>
      <c r="E120" s="39"/>
      <c r="F120" s="46"/>
      <c r="G120" s="46"/>
      <c r="H120" s="48"/>
      <c r="I120" s="17"/>
      <c r="J120" s="17"/>
      <c r="K120" s="17"/>
      <c r="L120" s="6" t="s">
        <v>186</v>
      </c>
      <c r="M120" s="6">
        <v>100</v>
      </c>
      <c r="N120" s="6" t="s">
        <v>157</v>
      </c>
      <c r="O120" s="5"/>
      <c r="R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row>
    <row r="121" spans="1:55" ht="15.75" hidden="1">
      <c r="B121" s="39"/>
      <c r="C121" s="4"/>
      <c r="D121" s="4"/>
      <c r="E121" s="39"/>
      <c r="F121" s="43"/>
      <c r="G121" s="43"/>
      <c r="H121" s="48"/>
      <c r="I121" s="17"/>
      <c r="J121" s="17"/>
      <c r="K121" s="17"/>
      <c r="L121" s="6" t="s">
        <v>187</v>
      </c>
      <c r="M121" s="6">
        <v>4.5</v>
      </c>
      <c r="N121" s="6" t="s">
        <v>188</v>
      </c>
      <c r="O121" s="5"/>
      <c r="R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row>
    <row r="122" spans="1:55" ht="15.75" hidden="1">
      <c r="B122" s="39"/>
      <c r="E122" s="39"/>
      <c r="F122" s="40"/>
      <c r="G122" s="40"/>
      <c r="H122" s="40"/>
      <c r="I122" s="17"/>
      <c r="J122" s="17"/>
      <c r="K122" s="17"/>
      <c r="L122" s="6" t="s">
        <v>189</v>
      </c>
      <c r="M122" s="6">
        <v>11</v>
      </c>
      <c r="N122" s="6" t="s">
        <v>188</v>
      </c>
      <c r="O122" s="5"/>
      <c r="R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row>
    <row r="123" spans="1:55" ht="15.75" hidden="1">
      <c r="A123" s="50"/>
      <c r="B123" s="39"/>
      <c r="E123" s="39"/>
      <c r="F123" s="40"/>
      <c r="G123" s="40"/>
      <c r="H123" s="43"/>
      <c r="I123" s="17"/>
      <c r="J123" s="17"/>
      <c r="K123" s="17"/>
      <c r="L123" s="6" t="s">
        <v>190</v>
      </c>
      <c r="M123" s="6">
        <v>4.5</v>
      </c>
      <c r="N123" s="6" t="s">
        <v>188</v>
      </c>
      <c r="O123" s="5"/>
      <c r="Q123" s="5"/>
      <c r="R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row>
    <row r="124" spans="1:55" ht="15.75" hidden="1">
      <c r="A124" s="50"/>
      <c r="B124" s="39"/>
      <c r="E124" s="39"/>
      <c r="F124" s="40"/>
      <c r="G124" s="40"/>
      <c r="H124" s="46"/>
      <c r="I124" s="18"/>
      <c r="J124" s="17"/>
      <c r="K124" s="17"/>
      <c r="L124" s="6" t="s">
        <v>191</v>
      </c>
      <c r="M124" s="6">
        <v>11</v>
      </c>
      <c r="N124" s="6" t="s">
        <v>188</v>
      </c>
      <c r="O124" s="9"/>
      <c r="P124" s="9"/>
      <c r="S124" s="5"/>
      <c r="T124" s="5"/>
      <c r="U124" s="5"/>
      <c r="X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row>
    <row r="125" spans="1:55" ht="15.75" hidden="1">
      <c r="A125" s="50"/>
      <c r="B125" s="39"/>
      <c r="C125" s="3"/>
      <c r="D125" s="3"/>
      <c r="E125" s="51"/>
      <c r="F125" s="52"/>
      <c r="G125" s="52"/>
      <c r="H125" s="47"/>
      <c r="I125" s="18"/>
      <c r="J125" s="18"/>
      <c r="K125" s="18"/>
      <c r="L125" s="6" t="s">
        <v>192</v>
      </c>
      <c r="M125" s="6">
        <v>4.5</v>
      </c>
      <c r="N125" s="6" t="s">
        <v>188</v>
      </c>
      <c r="O125" s="9"/>
      <c r="P125" s="9"/>
      <c r="S125" s="5"/>
      <c r="T125" s="5"/>
      <c r="U125" s="5"/>
      <c r="X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row>
    <row r="126" spans="1:55" ht="19.5" hidden="1" customHeight="1">
      <c r="B126" s="51"/>
      <c r="C126" s="49"/>
      <c r="D126" s="49"/>
      <c r="E126" s="49"/>
      <c r="F126" s="52"/>
      <c r="G126" s="52"/>
      <c r="H126" s="48"/>
      <c r="I126" s="17"/>
      <c r="J126" s="18"/>
      <c r="K126" s="18"/>
      <c r="L126" s="6" t="s">
        <v>193</v>
      </c>
      <c r="M126" s="6">
        <v>11</v>
      </c>
      <c r="N126" s="6" t="s">
        <v>188</v>
      </c>
      <c r="O126" s="9"/>
      <c r="P126" s="9"/>
      <c r="S126" s="5"/>
      <c r="T126" s="5"/>
      <c r="U126" s="5"/>
      <c r="X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1:55" ht="13.5" hidden="1" customHeight="1">
      <c r="A127" s="53"/>
      <c r="B127" s="51"/>
      <c r="C127" s="49"/>
      <c r="D127" s="49"/>
      <c r="E127" s="49"/>
      <c r="F127" s="52"/>
      <c r="G127" s="52"/>
      <c r="H127" s="48"/>
      <c r="I127" s="17"/>
      <c r="J127" s="17"/>
      <c r="K127" s="17"/>
      <c r="L127" s="6" t="s">
        <v>194</v>
      </c>
      <c r="M127" s="6">
        <v>4.5</v>
      </c>
      <c r="N127" s="6" t="s">
        <v>188</v>
      </c>
      <c r="O127" s="9"/>
      <c r="P127" s="9"/>
      <c r="S127" s="5"/>
      <c r="T127" s="5"/>
      <c r="U127" s="5"/>
      <c r="X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row>
    <row r="128" spans="1:55" ht="17.100000000000001" hidden="1" customHeight="1">
      <c r="A128" s="54"/>
      <c r="B128" s="39"/>
      <c r="C128" s="41"/>
      <c r="D128" s="41"/>
      <c r="E128" s="41"/>
      <c r="F128" s="40"/>
      <c r="G128" s="40"/>
      <c r="H128" s="40"/>
      <c r="I128" s="17"/>
      <c r="J128" s="17"/>
      <c r="K128" s="17"/>
      <c r="L128" s="6" t="s">
        <v>195</v>
      </c>
      <c r="M128" s="6">
        <v>11</v>
      </c>
      <c r="N128" s="6" t="s">
        <v>188</v>
      </c>
      <c r="O128" s="9"/>
      <c r="P128" s="9"/>
      <c r="S128" s="5"/>
      <c r="T128" s="5"/>
      <c r="U128" s="5"/>
      <c r="X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row>
    <row r="129" spans="1:55" ht="15.75" hidden="1">
      <c r="A129" s="54"/>
      <c r="B129" s="42"/>
      <c r="C129" s="42"/>
      <c r="D129" s="42"/>
      <c r="E129" s="42"/>
      <c r="F129" s="43"/>
      <c r="G129" s="43"/>
      <c r="H129" s="43"/>
      <c r="I129" s="17"/>
      <c r="J129" s="17"/>
      <c r="K129" s="17"/>
      <c r="L129" s="6" t="s">
        <v>196</v>
      </c>
      <c r="M129" s="6">
        <v>4.5</v>
      </c>
      <c r="N129" s="6" t="s">
        <v>188</v>
      </c>
      <c r="O129" s="9"/>
      <c r="P129" s="9"/>
      <c r="S129" s="5"/>
      <c r="T129" s="5"/>
      <c r="U129" s="5"/>
      <c r="X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row>
    <row r="130" spans="1:55" ht="12.75" hidden="1" customHeight="1">
      <c r="A130" s="54"/>
      <c r="B130" s="44"/>
      <c r="C130" s="44"/>
      <c r="D130" s="44"/>
      <c r="E130" s="44"/>
      <c r="F130" s="44"/>
      <c r="G130" s="44"/>
      <c r="H130" s="44"/>
      <c r="I130" s="18"/>
      <c r="J130" s="17"/>
      <c r="K130" s="17"/>
      <c r="L130" s="6" t="s">
        <v>197</v>
      </c>
      <c r="M130" s="6">
        <v>11</v>
      </c>
      <c r="N130" s="6" t="s">
        <v>188</v>
      </c>
      <c r="O130" s="9"/>
      <c r="P130" s="9"/>
      <c r="S130" s="5"/>
      <c r="T130" s="5"/>
      <c r="U130" s="5"/>
      <c r="X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row>
    <row r="131" spans="1:55" ht="15.75" hidden="1">
      <c r="A131" s="55"/>
      <c r="B131" s="51"/>
      <c r="C131" s="51"/>
      <c r="D131" s="51"/>
      <c r="E131" s="51"/>
      <c r="F131" s="44"/>
      <c r="G131" s="44"/>
      <c r="H131" s="44"/>
      <c r="I131" s="22"/>
      <c r="J131" s="18"/>
      <c r="K131" s="18"/>
      <c r="L131" s="6" t="s">
        <v>198</v>
      </c>
      <c r="M131" s="6">
        <v>4.5</v>
      </c>
      <c r="N131" s="6" t="s">
        <v>188</v>
      </c>
      <c r="O131" s="9"/>
      <c r="P131" s="9"/>
      <c r="S131" s="5"/>
      <c r="T131" s="5"/>
      <c r="U131" s="5"/>
      <c r="X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row>
    <row r="132" spans="1:55" ht="15.75" hidden="1">
      <c r="A132" s="55"/>
      <c r="B132" s="51"/>
      <c r="C132" s="49"/>
      <c r="D132" s="49"/>
      <c r="E132" s="49"/>
      <c r="F132" s="44"/>
      <c r="G132" s="44"/>
      <c r="H132" s="44"/>
      <c r="I132" s="23"/>
      <c r="J132" s="22"/>
      <c r="K132" s="22"/>
      <c r="L132" s="6" t="s">
        <v>199</v>
      </c>
      <c r="M132" s="6">
        <v>11</v>
      </c>
      <c r="N132" s="6" t="s">
        <v>188</v>
      </c>
      <c r="O132" s="9"/>
      <c r="P132" s="9"/>
      <c r="S132" s="5"/>
      <c r="T132" s="5"/>
      <c r="U132" s="5"/>
      <c r="X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row>
    <row r="133" spans="1:55" ht="12" hidden="1" customHeight="1">
      <c r="B133" s="51"/>
      <c r="C133" s="49"/>
      <c r="D133" s="49"/>
      <c r="E133" s="49"/>
      <c r="F133" s="44"/>
      <c r="G133" s="44"/>
      <c r="H133" s="44"/>
      <c r="I133" s="23"/>
      <c r="J133" s="23"/>
      <c r="K133" s="23"/>
      <c r="L133" s="6" t="s">
        <v>200</v>
      </c>
      <c r="M133" s="6">
        <v>4.5</v>
      </c>
      <c r="N133" s="6" t="s">
        <v>188</v>
      </c>
      <c r="O133" s="9"/>
      <c r="P133" s="9"/>
      <c r="S133" s="5"/>
      <c r="T133" s="5"/>
      <c r="U133" s="5"/>
      <c r="X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row>
    <row r="134" spans="1:55" ht="15.75" hidden="1">
      <c r="A134" s="55"/>
      <c r="B134" s="56"/>
      <c r="C134" s="57"/>
      <c r="D134" s="57"/>
      <c r="E134" s="57"/>
      <c r="F134" s="43"/>
      <c r="G134" s="43"/>
      <c r="H134" s="48"/>
      <c r="I134" s="23"/>
      <c r="J134" s="23"/>
      <c r="K134" s="23"/>
      <c r="L134" s="6" t="s">
        <v>201</v>
      </c>
      <c r="M134" s="6">
        <v>11</v>
      </c>
      <c r="N134" s="6" t="s">
        <v>188</v>
      </c>
      <c r="O134" s="9"/>
      <c r="P134" s="9"/>
      <c r="S134" s="5"/>
      <c r="T134" s="5"/>
      <c r="U134" s="5"/>
      <c r="X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row>
    <row r="135" spans="1:55" ht="15.75" hidden="1">
      <c r="A135" s="55"/>
      <c r="B135" s="42"/>
      <c r="C135" s="42"/>
      <c r="D135" s="42"/>
      <c r="E135" s="42"/>
      <c r="F135" s="43"/>
      <c r="G135" s="43"/>
      <c r="H135" s="43"/>
      <c r="I135" s="17"/>
      <c r="J135" s="23"/>
      <c r="K135" s="23"/>
      <c r="L135" s="6" t="s">
        <v>202</v>
      </c>
      <c r="M135" s="6">
        <v>4.5</v>
      </c>
      <c r="N135" s="6" t="s">
        <v>188</v>
      </c>
      <c r="O135" s="9"/>
      <c r="P135" s="9"/>
      <c r="S135" s="5"/>
      <c r="T135" s="5"/>
      <c r="U135" s="5"/>
      <c r="X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row>
    <row r="136" spans="1:55" ht="15.75" hidden="1">
      <c r="A136" s="55"/>
      <c r="B136" s="44"/>
      <c r="C136" s="44"/>
      <c r="D136" s="44"/>
      <c r="E136" s="44"/>
      <c r="F136" s="45"/>
      <c r="G136" s="45"/>
      <c r="H136" s="46"/>
      <c r="I136" s="18"/>
      <c r="J136" s="17"/>
      <c r="K136" s="17"/>
      <c r="L136" s="6" t="s">
        <v>203</v>
      </c>
      <c r="M136" s="6">
        <v>11</v>
      </c>
      <c r="N136" s="6" t="s">
        <v>188</v>
      </c>
      <c r="O136" s="9"/>
      <c r="P136" s="9"/>
      <c r="S136" s="5"/>
      <c r="T136" s="5"/>
      <c r="U136" s="5"/>
      <c r="X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row>
    <row r="137" spans="1:55" ht="15.75" hidden="1">
      <c r="B137" s="51"/>
      <c r="C137" s="51"/>
      <c r="D137" s="51"/>
      <c r="E137" s="51"/>
      <c r="F137" s="52"/>
      <c r="G137" s="52"/>
      <c r="H137" s="47"/>
      <c r="I137" s="25"/>
      <c r="J137" s="18"/>
      <c r="K137" s="18"/>
      <c r="L137" s="6" t="s">
        <v>204</v>
      </c>
      <c r="M137" s="6">
        <v>4.5</v>
      </c>
      <c r="N137" s="6" t="s">
        <v>188</v>
      </c>
      <c r="O137" s="9"/>
      <c r="P137" s="9"/>
      <c r="S137" s="5"/>
      <c r="T137" s="5"/>
      <c r="U137" s="5"/>
      <c r="X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row>
    <row r="138" spans="1:55" ht="15.75" hidden="1">
      <c r="A138" s="55"/>
      <c r="B138" s="51"/>
      <c r="C138" s="49"/>
      <c r="D138" s="49"/>
      <c r="E138" s="49"/>
      <c r="F138" s="46"/>
      <c r="G138" s="46"/>
      <c r="H138" s="48"/>
      <c r="I138" s="26"/>
      <c r="J138" s="25"/>
      <c r="K138" s="25"/>
      <c r="L138" s="6" t="s">
        <v>205</v>
      </c>
      <c r="M138" s="6">
        <v>11</v>
      </c>
      <c r="N138" s="6" t="s">
        <v>188</v>
      </c>
      <c r="O138" s="9"/>
      <c r="P138" s="9"/>
      <c r="S138" s="5"/>
      <c r="T138" s="5"/>
      <c r="U138" s="5"/>
      <c r="X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row>
    <row r="139" spans="1:55" ht="15.75" hidden="1">
      <c r="A139" s="55"/>
      <c r="B139" s="51"/>
      <c r="C139" s="49"/>
      <c r="D139" s="49"/>
      <c r="E139" s="49"/>
      <c r="F139" s="43"/>
      <c r="G139" s="43"/>
      <c r="H139" s="48"/>
      <c r="I139" s="26"/>
      <c r="J139" s="26"/>
      <c r="K139" s="26"/>
      <c r="L139" s="6" t="s">
        <v>206</v>
      </c>
      <c r="M139" s="6">
        <v>4.5</v>
      </c>
      <c r="N139" s="6" t="s">
        <v>188</v>
      </c>
      <c r="O139" s="9"/>
      <c r="P139" s="9"/>
      <c r="S139" s="5"/>
      <c r="T139" s="5"/>
      <c r="U139" s="5"/>
      <c r="X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row>
    <row r="140" spans="1:55" ht="15.75" hidden="1">
      <c r="A140" s="55"/>
      <c r="B140" s="56"/>
      <c r="C140" s="57"/>
      <c r="D140" s="57"/>
      <c r="E140" s="57"/>
      <c r="F140" s="43"/>
      <c r="G140" s="43"/>
      <c r="H140" s="48"/>
      <c r="I140" s="26"/>
      <c r="J140" s="26"/>
      <c r="K140" s="26"/>
      <c r="L140" s="6" t="s">
        <v>207</v>
      </c>
      <c r="M140" s="6">
        <v>11</v>
      </c>
      <c r="N140" s="6" t="s">
        <v>188</v>
      </c>
      <c r="O140" s="9"/>
      <c r="P140" s="9"/>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row>
    <row r="141" spans="1:55" ht="15.75" hidden="1">
      <c r="B141" s="58"/>
      <c r="C141" s="57"/>
      <c r="D141" s="57"/>
      <c r="E141" s="57"/>
      <c r="F141" s="43"/>
      <c r="G141" s="43"/>
      <c r="H141" s="48"/>
      <c r="I141" s="23"/>
      <c r="J141" s="26"/>
      <c r="K141" s="26"/>
      <c r="L141" s="6" t="s">
        <v>208</v>
      </c>
      <c r="M141" s="6">
        <v>4.5</v>
      </c>
      <c r="N141" s="6" t="s">
        <v>188</v>
      </c>
      <c r="O141" s="24"/>
      <c r="P141" s="24"/>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row>
    <row r="142" spans="1:55" ht="15.75" hidden="1">
      <c r="B142" s="39"/>
      <c r="C142" s="41"/>
      <c r="D142" s="41"/>
      <c r="E142" s="41"/>
      <c r="F142" s="40"/>
      <c r="G142" s="40"/>
      <c r="H142" s="40"/>
      <c r="I142" s="17"/>
      <c r="J142" s="23"/>
      <c r="K142" s="23"/>
      <c r="L142" s="6" t="s">
        <v>209</v>
      </c>
      <c r="M142" s="6">
        <v>11</v>
      </c>
      <c r="N142" s="6" t="s">
        <v>188</v>
      </c>
      <c r="O142" s="24"/>
      <c r="P142" s="24"/>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row>
    <row r="143" spans="1:55" ht="15.75" hidden="1">
      <c r="B143" s="42"/>
      <c r="C143" s="42"/>
      <c r="D143" s="42"/>
      <c r="E143" s="42"/>
      <c r="F143" s="43"/>
      <c r="G143" s="43"/>
      <c r="H143" s="43"/>
      <c r="I143" s="17"/>
      <c r="J143" s="17"/>
      <c r="K143" s="17"/>
      <c r="L143" s="6" t="s">
        <v>210</v>
      </c>
      <c r="M143" s="6">
        <v>4.5</v>
      </c>
      <c r="N143" s="6" t="s">
        <v>188</v>
      </c>
      <c r="O143" s="24"/>
      <c r="P143" s="24"/>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row>
    <row r="144" spans="1:55" ht="15.75" hidden="1">
      <c r="B144" s="44"/>
      <c r="C144" s="44"/>
      <c r="D144" s="44"/>
      <c r="E144" s="44"/>
      <c r="F144" s="44"/>
      <c r="G144" s="44"/>
      <c r="H144" s="44"/>
      <c r="I144" s="18"/>
      <c r="J144" s="17"/>
      <c r="K144" s="17"/>
      <c r="L144" s="6" t="s">
        <v>211</v>
      </c>
      <c r="M144" s="6">
        <v>11</v>
      </c>
      <c r="N144" s="6" t="s">
        <v>188</v>
      </c>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row>
    <row r="145" spans="2:55" ht="15.75" hidden="1">
      <c r="B145" s="39"/>
      <c r="C145" s="39"/>
      <c r="D145" s="39"/>
      <c r="E145" s="39"/>
      <c r="F145" s="40"/>
      <c r="G145" s="40"/>
      <c r="H145" s="40"/>
      <c r="I145" s="14"/>
      <c r="J145" s="18"/>
      <c r="K145" s="18"/>
      <c r="M145" s="24"/>
      <c r="N145" s="11"/>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row>
    <row r="146" spans="2:55" ht="15.75" hidden="1">
      <c r="B146" s="152"/>
      <c r="C146" s="152"/>
      <c r="D146" s="152"/>
      <c r="E146" s="152"/>
      <c r="F146" s="153"/>
      <c r="G146" s="153"/>
      <c r="H146" s="153"/>
      <c r="I146" s="14"/>
      <c r="J146" s="14"/>
      <c r="K146" s="14"/>
      <c r="M146" s="24"/>
      <c r="N146" s="1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row>
    <row r="147" spans="2:55" ht="15.75" hidden="1">
      <c r="F147" s="60"/>
      <c r="G147" s="60"/>
      <c r="H147" s="61"/>
      <c r="I147" s="27"/>
      <c r="J147" s="14"/>
      <c r="K147" s="14"/>
      <c r="M147" s="24"/>
      <c r="N147" s="1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row>
    <row r="148" spans="2:55" hidden="1">
      <c r="F148" s="60"/>
      <c r="G148" s="60"/>
      <c r="H148" s="61"/>
      <c r="I148" s="27"/>
      <c r="J148" s="27"/>
      <c r="K148" s="27"/>
      <c r="M148" s="24"/>
      <c r="N148" s="21"/>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row>
    <row r="149" spans="2:55" hidden="1">
      <c r="F149" s="62"/>
      <c r="G149" s="62"/>
      <c r="H149" s="50"/>
      <c r="I149" s="28"/>
      <c r="J149" s="27"/>
      <c r="K149" s="27"/>
      <c r="M149" s="24"/>
      <c r="N149" s="21"/>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row>
    <row r="150" spans="2:55" hidden="1">
      <c r="F150" s="60"/>
      <c r="G150" s="60"/>
      <c r="H150" s="61"/>
      <c r="I150" s="29"/>
      <c r="J150" s="28"/>
      <c r="K150" s="28"/>
      <c r="M150" s="24"/>
      <c r="N150" s="21"/>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row>
    <row r="151" spans="2:55" ht="15.75" hidden="1">
      <c r="B151" s="53"/>
      <c r="C151" s="53"/>
      <c r="D151" s="53"/>
      <c r="E151" s="53"/>
      <c r="F151" s="53"/>
      <c r="G151" s="53"/>
      <c r="H151" s="53"/>
      <c r="I151" s="20"/>
      <c r="J151" s="29"/>
      <c r="K151" s="29"/>
      <c r="M151" s="24"/>
      <c r="N151" s="30"/>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row>
    <row r="152" spans="2:55" ht="15.75" hidden="1">
      <c r="B152" s="54"/>
      <c r="C152" s="54"/>
      <c r="D152" s="54"/>
      <c r="E152" s="54"/>
      <c r="F152" s="63"/>
      <c r="G152" s="63"/>
      <c r="H152" s="54"/>
      <c r="I152" s="21"/>
      <c r="J152" s="20"/>
      <c r="K152" s="20"/>
      <c r="M152" s="24"/>
      <c r="N152" s="20"/>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row>
    <row r="153" spans="2:55" hidden="1">
      <c r="B153" s="54"/>
      <c r="C153" s="54"/>
      <c r="D153" s="54"/>
      <c r="E153" s="54"/>
      <c r="F153" s="54"/>
      <c r="G153" s="54"/>
      <c r="H153" s="54"/>
      <c r="I153" s="21"/>
      <c r="J153" s="21"/>
      <c r="K153" s="21"/>
      <c r="M153" s="24"/>
      <c r="N153" s="21"/>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row>
    <row r="154" spans="2:55" hidden="1">
      <c r="B154" s="54"/>
      <c r="C154" s="54"/>
      <c r="D154" s="54"/>
      <c r="E154" s="54"/>
      <c r="F154" s="54"/>
      <c r="G154" s="54"/>
      <c r="H154" s="54"/>
      <c r="I154" s="21"/>
      <c r="J154" s="21"/>
      <c r="K154" s="21"/>
      <c r="M154" s="24"/>
      <c r="N154" s="21"/>
      <c r="T154" s="24"/>
      <c r="U154" s="24"/>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row>
    <row r="155" spans="2:55" hidden="1">
      <c r="B155" s="55"/>
      <c r="C155" s="55"/>
      <c r="D155" s="55"/>
      <c r="E155" s="55"/>
      <c r="F155" s="55"/>
      <c r="G155" s="55"/>
      <c r="H155" s="55"/>
      <c r="I155" s="24"/>
      <c r="J155" s="21"/>
      <c r="K155" s="21"/>
      <c r="N155" s="21"/>
      <c r="T155" s="24"/>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row>
    <row r="156" spans="2:55" hidden="1">
      <c r="B156" s="55"/>
      <c r="C156" s="55"/>
      <c r="D156" s="55"/>
      <c r="E156" s="55"/>
      <c r="F156" s="55"/>
      <c r="G156" s="55"/>
      <c r="H156" s="55"/>
      <c r="I156" s="24"/>
      <c r="J156" s="24"/>
      <c r="K156" s="24"/>
      <c r="N156" s="24"/>
      <c r="AH156" s="5"/>
      <c r="AI156" s="5"/>
      <c r="AJ156" s="5"/>
      <c r="AK156" s="5"/>
      <c r="AL156" s="5"/>
      <c r="AM156" s="5"/>
      <c r="AN156" s="5"/>
      <c r="AO156" s="5"/>
      <c r="AP156" s="5"/>
      <c r="AQ156" s="5"/>
      <c r="AR156" s="5"/>
      <c r="AS156" s="5"/>
      <c r="AT156" s="5"/>
      <c r="AU156" s="5"/>
      <c r="AV156" s="5"/>
      <c r="AW156" s="5"/>
      <c r="AX156" s="5"/>
      <c r="AY156" s="5"/>
      <c r="AZ156" s="5"/>
      <c r="BA156" s="5"/>
      <c r="BB156" s="5"/>
      <c r="BC156" s="5"/>
    </row>
    <row r="157" spans="2:55" hidden="1">
      <c r="B157" s="55"/>
      <c r="C157" s="55"/>
      <c r="D157" s="55"/>
      <c r="E157" s="55"/>
      <c r="F157" s="55"/>
      <c r="G157" s="55"/>
      <c r="H157" s="55"/>
      <c r="I157" s="24"/>
      <c r="J157" s="24"/>
      <c r="K157" s="24"/>
      <c r="M157" s="24"/>
      <c r="N157" s="24"/>
      <c r="AH157" s="5"/>
      <c r="AI157" s="5"/>
      <c r="AJ157" s="5"/>
      <c r="AK157" s="5"/>
      <c r="AL157" s="5"/>
      <c r="AM157" s="5"/>
      <c r="AN157" s="5"/>
      <c r="AO157" s="5"/>
      <c r="AP157" s="5"/>
      <c r="AQ157" s="5"/>
      <c r="AR157" s="5"/>
      <c r="AS157" s="5"/>
      <c r="AT157" s="5"/>
      <c r="AU157" s="5"/>
      <c r="AV157" s="5"/>
      <c r="AW157" s="5"/>
      <c r="AX157" s="5"/>
      <c r="AY157" s="5"/>
      <c r="AZ157" s="5"/>
      <c r="BA157" s="5"/>
      <c r="BB157" s="5"/>
      <c r="BC157" s="5"/>
    </row>
    <row r="158" spans="2:55" ht="15.75" hidden="1">
      <c r="B158" s="55"/>
      <c r="C158" s="55"/>
      <c r="D158" s="55"/>
      <c r="E158" s="55"/>
      <c r="F158" s="55"/>
      <c r="G158" s="55"/>
      <c r="H158" s="55"/>
      <c r="I158" s="24"/>
      <c r="J158" s="24"/>
      <c r="K158" s="24"/>
      <c r="N158" s="24"/>
      <c r="Q158" s="11"/>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55" hidden="1">
      <c r="B159" s="55"/>
      <c r="C159" s="55"/>
      <c r="D159" s="55"/>
      <c r="E159" s="55"/>
      <c r="F159" s="55"/>
      <c r="G159" s="55"/>
      <c r="H159" s="55"/>
      <c r="I159" s="24"/>
      <c r="J159" s="24"/>
      <c r="K159" s="24"/>
      <c r="N159" s="24"/>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55" ht="15.75" hidden="1">
      <c r="B160" s="55"/>
      <c r="C160" s="55"/>
      <c r="D160" s="55"/>
      <c r="E160" s="55"/>
      <c r="F160" s="55"/>
      <c r="G160" s="55"/>
      <c r="H160" s="55"/>
      <c r="I160" s="24"/>
      <c r="J160" s="24"/>
      <c r="K160" s="24"/>
      <c r="N160" s="24"/>
      <c r="Q160" s="33"/>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55" ht="15.75" hidden="1">
      <c r="C161" s="55"/>
      <c r="D161" s="55"/>
      <c r="E161" s="55"/>
      <c r="F161" s="55"/>
      <c r="G161" s="55"/>
      <c r="H161" s="55"/>
      <c r="I161" s="24"/>
      <c r="J161" s="24"/>
      <c r="K161" s="24"/>
      <c r="N161" s="24"/>
      <c r="Q161" s="11"/>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55" ht="15.75" hidden="1">
      <c r="B162" s="55"/>
      <c r="C162" s="55"/>
      <c r="D162" s="55"/>
      <c r="H162" s="55"/>
      <c r="I162" s="24"/>
      <c r="J162" s="24"/>
      <c r="K162" s="24"/>
      <c r="N162" s="24"/>
      <c r="Q162" s="11"/>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55" hidden="1">
      <c r="B163" s="55"/>
      <c r="C163" s="55"/>
      <c r="D163" s="55"/>
      <c r="E163" s="55"/>
      <c r="F163" s="55"/>
      <c r="G163" s="55"/>
      <c r="H163" s="55"/>
      <c r="I163" s="24"/>
      <c r="J163" s="24"/>
      <c r="K163" s="24"/>
      <c r="M163" s="24"/>
      <c r="Q163" s="9"/>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55" hidden="1">
      <c r="B164" s="55"/>
      <c r="C164" s="55"/>
      <c r="D164" s="55"/>
      <c r="E164" s="55"/>
      <c r="F164" s="55"/>
      <c r="G164" s="55"/>
      <c r="H164" s="55"/>
      <c r="I164" s="24"/>
      <c r="J164" s="24"/>
      <c r="K164" s="24"/>
      <c r="M164" s="24"/>
      <c r="N164" s="24"/>
      <c r="Q164" s="9"/>
      <c r="AH164" s="5"/>
      <c r="AI164" s="5"/>
      <c r="AJ164" s="5"/>
      <c r="AK164" s="5"/>
      <c r="AL164" s="5"/>
      <c r="AM164" s="5"/>
      <c r="AN164" s="5"/>
      <c r="AO164" s="5"/>
      <c r="AP164" s="5"/>
      <c r="AQ164" s="5"/>
      <c r="AR164" s="5"/>
      <c r="AS164" s="5"/>
      <c r="AT164" s="5"/>
      <c r="AU164" s="5"/>
      <c r="AV164" s="5"/>
      <c r="AW164" s="5"/>
      <c r="AX164" s="5"/>
      <c r="AY164" s="5"/>
      <c r="AZ164" s="5"/>
      <c r="BA164" s="5"/>
      <c r="BB164" s="5"/>
      <c r="BC164" s="5"/>
    </row>
    <row r="165" spans="2:55" hidden="1">
      <c r="B165" s="55"/>
      <c r="C165" s="55"/>
      <c r="D165" s="55"/>
      <c r="E165" s="55"/>
      <c r="F165" s="55"/>
      <c r="G165" s="55"/>
      <c r="H165" s="55"/>
      <c r="I165" s="24"/>
      <c r="J165" s="24"/>
      <c r="K165" s="24"/>
      <c r="M165" s="24"/>
      <c r="N165" s="24"/>
      <c r="Q165" s="9"/>
      <c r="AH165" s="5"/>
      <c r="AI165" s="5"/>
      <c r="AJ165" s="5"/>
      <c r="AK165" s="5"/>
      <c r="AL165" s="5"/>
      <c r="AM165" s="5"/>
      <c r="AN165" s="5"/>
      <c r="AO165" s="5"/>
      <c r="AP165" s="5"/>
      <c r="AQ165" s="5"/>
      <c r="AR165" s="5"/>
      <c r="AS165" s="5"/>
      <c r="AT165" s="5"/>
      <c r="AU165" s="5"/>
      <c r="AV165" s="5"/>
      <c r="AW165" s="5"/>
      <c r="AX165" s="5"/>
      <c r="AY165" s="5"/>
      <c r="AZ165" s="5"/>
      <c r="BA165" s="5"/>
      <c r="BB165" s="5"/>
      <c r="BC165" s="5"/>
    </row>
    <row r="166" spans="2:55" hidden="1">
      <c r="E166" s="55"/>
      <c r="F166" s="55"/>
      <c r="G166" s="55"/>
      <c r="H166" s="55"/>
      <c r="I166" s="24"/>
      <c r="J166" s="24"/>
      <c r="K166" s="24"/>
      <c r="N166" s="24"/>
      <c r="Q166" s="9"/>
      <c r="AH166" s="5"/>
      <c r="AI166" s="5"/>
      <c r="AJ166" s="5"/>
      <c r="AK166" s="5"/>
      <c r="AL166" s="5"/>
      <c r="AM166" s="5"/>
      <c r="AN166" s="5"/>
      <c r="AO166" s="5"/>
      <c r="AP166" s="5"/>
      <c r="AQ166" s="5"/>
      <c r="AR166" s="5"/>
      <c r="AS166" s="5"/>
      <c r="AT166" s="5"/>
      <c r="AU166" s="5"/>
      <c r="AV166" s="5"/>
      <c r="AW166" s="5"/>
      <c r="AX166" s="5"/>
      <c r="AY166" s="5"/>
      <c r="AZ166" s="5"/>
      <c r="BA166" s="5"/>
      <c r="BB166" s="5"/>
      <c r="BC166" s="5"/>
    </row>
    <row r="167" spans="2:55" hidden="1">
      <c r="J167" s="24"/>
      <c r="K167" s="24"/>
      <c r="M167" s="24"/>
      <c r="N167" s="24"/>
      <c r="Q167" s="9"/>
      <c r="AH167" s="5"/>
      <c r="AI167" s="5"/>
      <c r="AJ167" s="5"/>
      <c r="AK167" s="5"/>
      <c r="AL167" s="5"/>
      <c r="AM167" s="5"/>
      <c r="AN167" s="5"/>
      <c r="AO167" s="5"/>
      <c r="AP167" s="5"/>
      <c r="AQ167" s="5"/>
      <c r="AR167" s="5"/>
      <c r="AS167" s="5"/>
      <c r="AT167" s="5"/>
      <c r="AU167" s="5"/>
      <c r="AV167" s="5"/>
      <c r="AW167" s="5"/>
      <c r="AX167" s="5"/>
      <c r="AY167" s="5"/>
      <c r="AZ167" s="5"/>
      <c r="BA167" s="5"/>
      <c r="BB167" s="5"/>
      <c r="BC167" s="5"/>
    </row>
    <row r="168" spans="2:55" hidden="1">
      <c r="Q168" s="9"/>
      <c r="AH168" s="5"/>
      <c r="AI168" s="5"/>
      <c r="AJ168" s="5"/>
      <c r="AK168" s="5"/>
      <c r="AL168" s="5"/>
      <c r="AM168" s="5"/>
      <c r="AN168" s="5"/>
      <c r="AO168" s="5"/>
      <c r="AP168" s="5"/>
      <c r="AQ168" s="5"/>
      <c r="AR168" s="5"/>
      <c r="AS168" s="5"/>
      <c r="AT168" s="5"/>
      <c r="AU168" s="5"/>
      <c r="AV168" s="5"/>
      <c r="AW168" s="5"/>
      <c r="AX168" s="5"/>
      <c r="AY168" s="5"/>
      <c r="AZ168" s="5"/>
      <c r="BA168" s="5"/>
      <c r="BB168" s="5"/>
      <c r="BC168" s="5"/>
    </row>
    <row r="169" spans="2:55" hidden="1">
      <c r="Q169" s="9"/>
      <c r="AH169" s="5"/>
      <c r="AI169" s="5"/>
      <c r="AJ169" s="5"/>
      <c r="AK169" s="5"/>
      <c r="AL169" s="5"/>
      <c r="AM169" s="5"/>
      <c r="AN169" s="5"/>
      <c r="AO169" s="5"/>
      <c r="AP169" s="5"/>
      <c r="AQ169" s="5"/>
      <c r="AR169" s="5"/>
      <c r="AS169" s="5"/>
      <c r="AT169" s="5"/>
      <c r="AU169" s="5"/>
      <c r="AV169" s="5"/>
      <c r="AW169" s="5"/>
      <c r="AX169" s="5"/>
      <c r="AY169" s="5"/>
      <c r="AZ169" s="5"/>
      <c r="BA169" s="5"/>
      <c r="BB169" s="5"/>
      <c r="BC169" s="5"/>
    </row>
    <row r="170" spans="2:55" hidden="1">
      <c r="Q170" s="9"/>
      <c r="AH170" s="5"/>
      <c r="AI170" s="5"/>
      <c r="AJ170" s="5"/>
      <c r="AK170" s="5"/>
      <c r="AL170" s="5"/>
      <c r="AM170" s="5"/>
      <c r="AN170" s="5"/>
      <c r="AO170" s="5"/>
      <c r="AP170" s="5"/>
      <c r="AQ170" s="5"/>
      <c r="AR170" s="5"/>
      <c r="AS170" s="5"/>
      <c r="AT170" s="5"/>
      <c r="AU170" s="5"/>
      <c r="AV170" s="5"/>
      <c r="AW170" s="5"/>
      <c r="AX170" s="5"/>
      <c r="AY170" s="5"/>
      <c r="AZ170" s="5"/>
      <c r="BA170" s="5"/>
      <c r="BB170" s="5"/>
      <c r="BC170" s="5"/>
    </row>
    <row r="171" spans="2:55" hidden="1">
      <c r="Q171" s="9"/>
      <c r="AH171" s="5"/>
      <c r="AI171" s="5"/>
      <c r="AJ171" s="5"/>
      <c r="AK171" s="5"/>
      <c r="AL171" s="5"/>
      <c r="AM171" s="5"/>
      <c r="AN171" s="5"/>
      <c r="AO171" s="5"/>
      <c r="AP171" s="5"/>
      <c r="AQ171" s="5"/>
      <c r="AR171" s="5"/>
      <c r="AS171" s="5"/>
      <c r="AT171" s="5"/>
      <c r="AU171" s="5"/>
      <c r="AV171" s="5"/>
      <c r="AW171" s="5"/>
      <c r="AX171" s="5"/>
      <c r="AY171" s="5"/>
      <c r="AZ171" s="5"/>
      <c r="BA171" s="5"/>
      <c r="BB171" s="5"/>
      <c r="BC171" s="5"/>
    </row>
    <row r="172" spans="2:55" hidden="1">
      <c r="Q172" s="9"/>
      <c r="AH172" s="5"/>
      <c r="AI172" s="5"/>
      <c r="AJ172" s="5"/>
      <c r="AK172" s="5"/>
      <c r="AL172" s="5"/>
      <c r="AM172" s="5"/>
      <c r="AN172" s="5"/>
      <c r="AO172" s="5"/>
      <c r="AP172" s="5"/>
      <c r="AQ172" s="5"/>
      <c r="AR172" s="5"/>
      <c r="AS172" s="5"/>
      <c r="AT172" s="5"/>
      <c r="AU172" s="5"/>
      <c r="AV172" s="5"/>
      <c r="AW172" s="5"/>
      <c r="AX172" s="5"/>
      <c r="AY172" s="5"/>
      <c r="AZ172" s="5"/>
      <c r="BA172" s="5"/>
      <c r="BB172" s="5"/>
      <c r="BC172" s="5"/>
    </row>
    <row r="173" spans="2:55" hidden="1">
      <c r="Q173" s="9"/>
      <c r="AH173" s="5"/>
      <c r="AI173" s="5"/>
      <c r="AJ173" s="5"/>
      <c r="AK173" s="5"/>
      <c r="AL173" s="5"/>
      <c r="AM173" s="5"/>
      <c r="AN173" s="5"/>
      <c r="AO173" s="5"/>
      <c r="AP173" s="5"/>
      <c r="AQ173" s="5"/>
      <c r="AR173" s="5"/>
      <c r="AS173" s="5"/>
      <c r="AT173" s="5"/>
      <c r="AU173" s="5"/>
      <c r="AV173" s="5"/>
      <c r="AW173" s="5"/>
      <c r="AX173" s="5"/>
      <c r="AY173" s="5"/>
      <c r="AZ173" s="5"/>
      <c r="BA173" s="5"/>
      <c r="BB173" s="5"/>
      <c r="BC173" s="5"/>
    </row>
    <row r="174" spans="2:55" hidden="1">
      <c r="Q174" s="9"/>
      <c r="AH174" s="5"/>
      <c r="AI174" s="5"/>
      <c r="AJ174" s="5"/>
      <c r="AK174" s="5"/>
      <c r="AL174" s="5"/>
      <c r="AM174" s="5"/>
      <c r="AN174" s="5"/>
      <c r="AO174" s="5"/>
      <c r="AP174" s="5"/>
      <c r="AQ174" s="5"/>
      <c r="AR174" s="5"/>
      <c r="AS174" s="5"/>
      <c r="AT174" s="5"/>
      <c r="AU174" s="5"/>
      <c r="AV174" s="5"/>
      <c r="AW174" s="5"/>
      <c r="AX174" s="5"/>
      <c r="AY174" s="5"/>
      <c r="AZ174" s="5"/>
      <c r="BA174" s="5"/>
      <c r="BB174" s="5"/>
      <c r="BC174" s="5"/>
    </row>
    <row r="175" spans="2:55" hidden="1">
      <c r="Q175" s="9"/>
      <c r="AH175" s="5"/>
      <c r="AI175" s="5"/>
      <c r="AJ175" s="5"/>
      <c r="AK175" s="5"/>
      <c r="AL175" s="5"/>
      <c r="AM175" s="5"/>
      <c r="AN175" s="5"/>
      <c r="AO175" s="5"/>
      <c r="AP175" s="5"/>
      <c r="AQ175" s="5"/>
      <c r="AR175" s="5"/>
      <c r="AS175" s="5"/>
      <c r="AT175" s="5"/>
      <c r="AU175" s="5"/>
      <c r="AV175" s="5"/>
      <c r="AW175" s="5"/>
      <c r="AX175" s="5"/>
      <c r="AY175" s="5"/>
      <c r="AZ175" s="5"/>
      <c r="BA175" s="5"/>
      <c r="BB175" s="5"/>
      <c r="BC175" s="5"/>
    </row>
    <row r="176" spans="2:55" hidden="1">
      <c r="Q176" s="9"/>
      <c r="AH176" s="5"/>
      <c r="AI176" s="5"/>
      <c r="AJ176" s="5"/>
      <c r="AK176" s="5"/>
      <c r="AL176" s="5"/>
      <c r="AM176" s="5"/>
      <c r="AN176" s="5"/>
      <c r="AO176" s="5"/>
      <c r="AP176" s="5"/>
      <c r="AQ176" s="5"/>
      <c r="AR176" s="5"/>
      <c r="AS176" s="5"/>
      <c r="AT176" s="5"/>
      <c r="AU176" s="5"/>
      <c r="AV176" s="5"/>
      <c r="AW176" s="5"/>
      <c r="AX176" s="5"/>
      <c r="AY176" s="5"/>
      <c r="AZ176" s="5"/>
      <c r="BA176" s="5"/>
      <c r="BB176" s="5"/>
      <c r="BC176" s="5"/>
    </row>
    <row r="177" spans="17:55" hidden="1">
      <c r="Q177" s="9"/>
      <c r="AH177" s="5"/>
      <c r="AI177" s="5"/>
      <c r="AJ177" s="5"/>
      <c r="AK177" s="5"/>
      <c r="AL177" s="5"/>
      <c r="AM177" s="5"/>
      <c r="AN177" s="5"/>
      <c r="AO177" s="5"/>
      <c r="AP177" s="5"/>
      <c r="AQ177" s="5"/>
      <c r="AR177" s="5"/>
      <c r="AS177" s="5"/>
      <c r="AT177" s="5"/>
      <c r="AU177" s="5"/>
      <c r="AV177" s="5"/>
      <c r="AW177" s="5"/>
      <c r="AX177" s="5"/>
      <c r="AY177" s="5"/>
      <c r="AZ177" s="5"/>
      <c r="BA177" s="5"/>
      <c r="BB177" s="5"/>
      <c r="BC177" s="5"/>
    </row>
    <row r="178" spans="17:55" hidden="1">
      <c r="Q178" s="9"/>
      <c r="AH178" s="5"/>
      <c r="AI178" s="5"/>
      <c r="AJ178" s="5"/>
      <c r="AK178" s="5"/>
      <c r="AL178" s="5"/>
      <c r="AM178" s="5"/>
      <c r="AN178" s="5"/>
      <c r="AO178" s="5"/>
      <c r="AP178" s="5"/>
      <c r="AQ178" s="5"/>
      <c r="AR178" s="5"/>
      <c r="AS178" s="5"/>
      <c r="AT178" s="5"/>
      <c r="AU178" s="5"/>
      <c r="AV178" s="5"/>
      <c r="AW178" s="5"/>
      <c r="AX178" s="5"/>
      <c r="AY178" s="5"/>
      <c r="AZ178" s="5"/>
      <c r="BA178" s="5"/>
      <c r="BB178" s="5"/>
      <c r="BC178" s="5"/>
    </row>
    <row r="179" spans="17:55" hidden="1">
      <c r="AH179" s="5"/>
      <c r="AI179" s="5"/>
      <c r="AJ179" s="5"/>
      <c r="AK179" s="5"/>
      <c r="AL179" s="5"/>
      <c r="AM179" s="5"/>
      <c r="AN179" s="5"/>
      <c r="AO179" s="5"/>
      <c r="AP179" s="5"/>
      <c r="AQ179" s="5"/>
      <c r="AR179" s="5"/>
      <c r="AS179" s="5"/>
      <c r="AT179" s="5"/>
      <c r="AU179" s="5"/>
      <c r="AV179" s="5"/>
      <c r="AW179" s="5"/>
      <c r="AX179" s="5"/>
      <c r="AY179" s="5"/>
      <c r="AZ179" s="5"/>
      <c r="BA179" s="5"/>
      <c r="BB179" s="5"/>
      <c r="BC179" s="5"/>
    </row>
    <row r="180" spans="17:55" hidden="1">
      <c r="AH180" s="5"/>
      <c r="AI180" s="5"/>
      <c r="AJ180" s="5"/>
      <c r="AK180" s="5"/>
      <c r="AL180" s="5"/>
      <c r="AM180" s="5"/>
      <c r="AN180" s="5"/>
      <c r="AO180" s="5"/>
      <c r="AP180" s="5"/>
      <c r="AQ180" s="5"/>
      <c r="AR180" s="5"/>
      <c r="AS180" s="5"/>
      <c r="AT180" s="5"/>
      <c r="AU180" s="5"/>
      <c r="AV180" s="5"/>
      <c r="AW180" s="5"/>
      <c r="AX180" s="5"/>
      <c r="AY180" s="5"/>
      <c r="AZ180" s="5"/>
      <c r="BA180" s="5"/>
      <c r="BB180" s="5"/>
      <c r="BC180" s="5"/>
    </row>
    <row r="181" spans="17:55" hidden="1">
      <c r="AH181" s="5"/>
      <c r="AI181" s="5"/>
      <c r="AJ181" s="5"/>
      <c r="AK181" s="5"/>
      <c r="AL181" s="5"/>
      <c r="AM181" s="5"/>
      <c r="AN181" s="5"/>
      <c r="AO181" s="5"/>
      <c r="AP181" s="5"/>
      <c r="AQ181" s="5"/>
      <c r="AR181" s="5"/>
      <c r="AS181" s="5"/>
      <c r="AT181" s="5"/>
      <c r="AU181" s="5"/>
      <c r="AV181" s="5"/>
      <c r="AW181" s="5"/>
      <c r="AX181" s="5"/>
      <c r="AY181" s="5"/>
      <c r="AZ181" s="5"/>
      <c r="BA181" s="5"/>
      <c r="BB181" s="5"/>
      <c r="BC181" s="5"/>
    </row>
    <row r="182" spans="17:55" hidden="1">
      <c r="AH182" s="5"/>
      <c r="AI182" s="5"/>
      <c r="AJ182" s="5"/>
      <c r="AK182" s="5"/>
      <c r="AL182" s="5"/>
      <c r="AM182" s="5"/>
      <c r="AN182" s="5"/>
      <c r="AO182" s="5"/>
      <c r="AP182" s="5"/>
      <c r="AQ182" s="5"/>
      <c r="AR182" s="5"/>
      <c r="AS182" s="5"/>
      <c r="AT182" s="5"/>
      <c r="AU182" s="5"/>
      <c r="AV182" s="5"/>
      <c r="AW182" s="5"/>
      <c r="AX182" s="5"/>
      <c r="AY182" s="5"/>
      <c r="AZ182" s="5"/>
      <c r="BA182" s="5"/>
      <c r="BB182" s="5"/>
      <c r="BC182" s="5"/>
    </row>
    <row r="183" spans="17:55" hidden="1">
      <c r="AH183" s="5"/>
      <c r="AI183" s="5"/>
      <c r="AJ183" s="5"/>
      <c r="AK183" s="5"/>
      <c r="AL183" s="5"/>
      <c r="AM183" s="5"/>
      <c r="AN183" s="5"/>
      <c r="AO183" s="5"/>
      <c r="AP183" s="5"/>
      <c r="AQ183" s="5"/>
      <c r="AR183" s="5"/>
      <c r="AS183" s="5"/>
      <c r="AT183" s="5"/>
      <c r="AU183" s="5"/>
      <c r="AV183" s="5"/>
      <c r="AW183" s="5"/>
      <c r="AX183" s="5"/>
      <c r="AY183" s="5"/>
      <c r="AZ183" s="5"/>
      <c r="BA183" s="5"/>
      <c r="BB183" s="5"/>
      <c r="BC183" s="5"/>
    </row>
    <row r="184" spans="17:55" hidden="1">
      <c r="AH184" s="5"/>
      <c r="AI184" s="5"/>
      <c r="AJ184" s="5"/>
      <c r="AK184" s="5"/>
      <c r="AL184" s="5"/>
      <c r="AM184" s="5"/>
      <c r="AN184" s="5"/>
      <c r="AO184" s="5"/>
      <c r="AP184" s="5"/>
      <c r="AQ184" s="5"/>
      <c r="AR184" s="5"/>
      <c r="AS184" s="5"/>
      <c r="AT184" s="5"/>
      <c r="AU184" s="5"/>
      <c r="AV184" s="5"/>
      <c r="AW184" s="5"/>
      <c r="AX184" s="5"/>
      <c r="AY184" s="5"/>
      <c r="AZ184" s="5"/>
      <c r="BA184" s="5"/>
      <c r="BB184" s="5"/>
      <c r="BC184" s="5"/>
    </row>
    <row r="185" spans="17:55" hidden="1">
      <c r="AH185" s="5"/>
      <c r="AI185" s="5"/>
      <c r="AJ185" s="5"/>
      <c r="AK185" s="5"/>
      <c r="AL185" s="5"/>
      <c r="AM185" s="5"/>
      <c r="AN185" s="5"/>
      <c r="AO185" s="5"/>
      <c r="AP185" s="5"/>
      <c r="AQ185" s="5"/>
      <c r="AR185" s="5"/>
      <c r="AS185" s="5"/>
      <c r="AT185" s="5"/>
      <c r="AU185" s="5"/>
      <c r="AV185" s="5"/>
      <c r="AW185" s="5"/>
      <c r="AX185" s="5"/>
      <c r="AY185" s="5"/>
      <c r="AZ185" s="5"/>
      <c r="BA185" s="5"/>
      <c r="BB185" s="5"/>
      <c r="BC185" s="5"/>
    </row>
    <row r="186" spans="17:55" hidden="1">
      <c r="Q186" s="9"/>
      <c r="AH186" s="5"/>
      <c r="AI186" s="5"/>
      <c r="AJ186" s="5"/>
      <c r="AK186" s="5"/>
      <c r="AL186" s="5"/>
      <c r="AM186" s="5"/>
      <c r="AN186" s="5"/>
      <c r="AO186" s="5"/>
      <c r="AP186" s="5"/>
      <c r="AQ186" s="5"/>
      <c r="AR186" s="5"/>
      <c r="AS186" s="5"/>
      <c r="AT186" s="5"/>
      <c r="AU186" s="5"/>
      <c r="AV186" s="5"/>
      <c r="AW186" s="5"/>
      <c r="AX186" s="5"/>
      <c r="AY186" s="5"/>
      <c r="AZ186" s="5"/>
      <c r="BA186" s="5"/>
      <c r="BB186" s="5"/>
      <c r="BC186" s="5"/>
    </row>
    <row r="187" spans="17:55" hidden="1">
      <c r="Q187" s="9"/>
      <c r="AH187" s="5"/>
      <c r="AI187" s="5"/>
      <c r="AJ187" s="5"/>
      <c r="AK187" s="5"/>
      <c r="AL187" s="5"/>
      <c r="AM187" s="5"/>
      <c r="AN187" s="5"/>
      <c r="AO187" s="5"/>
      <c r="AP187" s="5"/>
      <c r="AQ187" s="5"/>
      <c r="AR187" s="5"/>
      <c r="AS187" s="5"/>
      <c r="AT187" s="5"/>
      <c r="AU187" s="5"/>
      <c r="AV187" s="5"/>
      <c r="AW187" s="5"/>
      <c r="AX187" s="5"/>
      <c r="AY187" s="5"/>
      <c r="AZ187" s="5"/>
      <c r="BA187" s="5"/>
      <c r="BB187" s="5"/>
      <c r="BC187" s="5"/>
    </row>
    <row r="188" spans="17:55" hidden="1">
      <c r="Q188" s="9"/>
      <c r="AH188" s="5"/>
      <c r="AI188" s="5"/>
      <c r="AJ188" s="5"/>
      <c r="AK188" s="5"/>
      <c r="AL188" s="5"/>
      <c r="AM188" s="5"/>
      <c r="AN188" s="5"/>
      <c r="AO188" s="5"/>
      <c r="AP188" s="5"/>
      <c r="AQ188" s="5"/>
      <c r="AR188" s="5"/>
      <c r="AS188" s="5"/>
      <c r="AT188" s="5"/>
      <c r="AU188" s="5"/>
      <c r="AV188" s="5"/>
      <c r="AW188" s="5"/>
      <c r="AX188" s="5"/>
      <c r="AY188" s="5"/>
      <c r="AZ188" s="5"/>
      <c r="BA188" s="5"/>
      <c r="BB188" s="5"/>
      <c r="BC188" s="5"/>
    </row>
    <row r="189" spans="17:55" hidden="1">
      <c r="Q189" s="9"/>
      <c r="AH189" s="5"/>
      <c r="AI189" s="5"/>
      <c r="AJ189" s="5"/>
      <c r="AK189" s="5"/>
      <c r="AL189" s="5"/>
      <c r="AM189" s="5"/>
      <c r="AN189" s="5"/>
      <c r="AO189" s="5"/>
      <c r="AP189" s="5"/>
      <c r="AQ189" s="5"/>
      <c r="AR189" s="5"/>
      <c r="AS189" s="5"/>
      <c r="AT189" s="5"/>
      <c r="AU189" s="5"/>
      <c r="AV189" s="5"/>
      <c r="AW189" s="5"/>
      <c r="AX189" s="5"/>
      <c r="AY189" s="5"/>
      <c r="AZ189" s="5"/>
      <c r="BA189" s="5"/>
      <c r="BB189" s="5"/>
      <c r="BC189" s="5"/>
    </row>
    <row r="190" spans="17:55" hidden="1">
      <c r="Q190" s="9"/>
      <c r="AH190" s="5"/>
      <c r="AI190" s="5"/>
      <c r="AJ190" s="5"/>
      <c r="AK190" s="5"/>
      <c r="AL190" s="5"/>
      <c r="AM190" s="5"/>
      <c r="AN190" s="5"/>
      <c r="AO190" s="5"/>
      <c r="AP190" s="5"/>
      <c r="AQ190" s="5"/>
      <c r="AR190" s="5"/>
      <c r="AS190" s="5"/>
      <c r="AT190" s="5"/>
      <c r="AU190" s="5"/>
      <c r="AV190" s="5"/>
      <c r="AW190" s="5"/>
      <c r="AX190" s="5"/>
      <c r="AY190" s="5"/>
      <c r="AZ190" s="5"/>
      <c r="BA190" s="5"/>
      <c r="BB190" s="5"/>
      <c r="BC190" s="5"/>
    </row>
    <row r="191" spans="17:55" hidden="1">
      <c r="Q191" s="9"/>
      <c r="AH191" s="5"/>
      <c r="AI191" s="5"/>
      <c r="AJ191" s="5"/>
      <c r="AK191" s="5"/>
      <c r="AL191" s="5"/>
      <c r="AM191" s="5"/>
      <c r="AN191" s="5"/>
      <c r="AO191" s="5"/>
      <c r="AP191" s="5"/>
      <c r="AQ191" s="5"/>
      <c r="AR191" s="5"/>
      <c r="AS191" s="5"/>
      <c r="AT191" s="5"/>
      <c r="AU191" s="5"/>
      <c r="AV191" s="5"/>
      <c r="AW191" s="5"/>
      <c r="AX191" s="5"/>
      <c r="AY191" s="5"/>
      <c r="AZ191" s="5"/>
      <c r="BA191" s="5"/>
      <c r="BB191" s="5"/>
      <c r="BC191" s="5"/>
    </row>
    <row r="192" spans="17:55" hidden="1">
      <c r="Q192" s="9"/>
      <c r="AH192" s="5"/>
      <c r="AI192" s="5"/>
      <c r="AJ192" s="5"/>
      <c r="AK192" s="5"/>
      <c r="AL192" s="5"/>
      <c r="AM192" s="5"/>
      <c r="AN192" s="5"/>
      <c r="AO192" s="5"/>
      <c r="AP192" s="5"/>
      <c r="AQ192" s="5"/>
      <c r="AR192" s="5"/>
      <c r="AS192" s="5"/>
      <c r="AT192" s="5"/>
      <c r="AU192" s="5"/>
      <c r="AV192" s="5"/>
      <c r="AW192" s="5"/>
      <c r="AX192" s="5"/>
      <c r="AY192" s="5"/>
      <c r="AZ192" s="5"/>
      <c r="BA192" s="5"/>
      <c r="BB192" s="5"/>
      <c r="BC192" s="5"/>
    </row>
    <row r="193" spans="17:55" hidden="1">
      <c r="Q193" s="9"/>
      <c r="AH193" s="5"/>
      <c r="AI193" s="5"/>
      <c r="AJ193" s="5"/>
      <c r="AK193" s="5"/>
      <c r="AL193" s="5"/>
      <c r="AM193" s="5"/>
      <c r="AN193" s="5"/>
      <c r="AO193" s="5"/>
      <c r="AP193" s="5"/>
      <c r="AQ193" s="5"/>
      <c r="AR193" s="5"/>
      <c r="AS193" s="5"/>
      <c r="AT193" s="5"/>
      <c r="AU193" s="5"/>
      <c r="AV193" s="5"/>
      <c r="AW193" s="5"/>
      <c r="AX193" s="5"/>
      <c r="AY193" s="5"/>
      <c r="AZ193" s="5"/>
      <c r="BA193" s="5"/>
      <c r="BB193" s="5"/>
      <c r="BC193" s="5"/>
    </row>
    <row r="194" spans="17:55" hidden="1">
      <c r="Q194" s="9"/>
      <c r="AH194" s="5"/>
      <c r="AI194" s="5"/>
      <c r="AJ194" s="5"/>
      <c r="AK194" s="5"/>
      <c r="AL194" s="5"/>
      <c r="AM194" s="5"/>
      <c r="AN194" s="5"/>
      <c r="AO194" s="5"/>
      <c r="AP194" s="5"/>
      <c r="AQ194" s="5"/>
      <c r="AR194" s="5"/>
      <c r="AS194" s="5"/>
      <c r="AT194" s="5"/>
      <c r="AU194" s="5"/>
      <c r="AV194" s="5"/>
      <c r="AW194" s="5"/>
      <c r="AX194" s="5"/>
      <c r="AY194" s="5"/>
      <c r="AZ194" s="5"/>
      <c r="BA194" s="5"/>
      <c r="BB194" s="5"/>
      <c r="BC194" s="5"/>
    </row>
    <row r="195" spans="17:55" hidden="1">
      <c r="Q195" s="9"/>
      <c r="AH195" s="5"/>
      <c r="AI195" s="5"/>
      <c r="AJ195" s="5"/>
      <c r="AK195" s="5"/>
      <c r="AL195" s="5"/>
      <c r="AM195" s="5"/>
      <c r="AN195" s="5"/>
      <c r="AO195" s="5"/>
      <c r="AP195" s="5"/>
      <c r="AQ195" s="5"/>
      <c r="AR195" s="5"/>
      <c r="AS195" s="5"/>
      <c r="AT195" s="5"/>
      <c r="AU195" s="5"/>
      <c r="AV195" s="5"/>
      <c r="AW195" s="5"/>
      <c r="AX195" s="5"/>
      <c r="AY195" s="5"/>
      <c r="AZ195" s="5"/>
      <c r="BA195" s="5"/>
      <c r="BB195" s="5"/>
      <c r="BC195" s="5"/>
    </row>
    <row r="196" spans="17:55" hidden="1">
      <c r="Q196" s="9"/>
      <c r="AH196" s="5"/>
      <c r="AI196" s="5"/>
      <c r="AJ196" s="5"/>
      <c r="AK196" s="5"/>
      <c r="AL196" s="5"/>
      <c r="AM196" s="5"/>
      <c r="AN196" s="5"/>
      <c r="AO196" s="5"/>
      <c r="AP196" s="5"/>
      <c r="AQ196" s="5"/>
      <c r="AR196" s="5"/>
      <c r="AS196" s="5"/>
      <c r="AT196" s="5"/>
      <c r="AU196" s="5"/>
      <c r="AV196" s="5"/>
      <c r="AW196" s="5"/>
      <c r="AX196" s="5"/>
      <c r="AY196" s="5"/>
      <c r="AZ196" s="5"/>
      <c r="BA196" s="5"/>
      <c r="BB196" s="5"/>
      <c r="BC196" s="5"/>
    </row>
    <row r="197" spans="17:55" hidden="1">
      <c r="Q197" s="9"/>
      <c r="AH197" s="5"/>
      <c r="AI197" s="5"/>
      <c r="AJ197" s="5"/>
      <c r="AK197" s="5"/>
      <c r="AL197" s="5"/>
      <c r="AM197" s="5"/>
      <c r="AN197" s="5"/>
      <c r="AO197" s="5"/>
      <c r="AP197" s="5"/>
      <c r="AQ197" s="5"/>
      <c r="AR197" s="5"/>
      <c r="AS197" s="5"/>
      <c r="AT197" s="5"/>
      <c r="AU197" s="5"/>
      <c r="AV197" s="5"/>
      <c r="AW197" s="5"/>
      <c r="AX197" s="5"/>
      <c r="AY197" s="5"/>
      <c r="AZ197" s="5"/>
      <c r="BA197" s="5"/>
      <c r="BB197" s="5"/>
      <c r="BC197" s="5"/>
    </row>
    <row r="198" spans="17:55" hidden="1">
      <c r="Q198" s="9"/>
      <c r="AH198" s="5"/>
      <c r="AI198" s="5"/>
      <c r="AJ198" s="5"/>
      <c r="AK198" s="5"/>
      <c r="AL198" s="5"/>
      <c r="AM198" s="5"/>
      <c r="AN198" s="5"/>
      <c r="AO198" s="5"/>
      <c r="AP198" s="5"/>
      <c r="AQ198" s="5"/>
      <c r="AR198" s="5"/>
      <c r="AS198" s="5"/>
      <c r="AT198" s="5"/>
      <c r="AU198" s="5"/>
      <c r="AV198" s="5"/>
      <c r="AW198" s="5"/>
      <c r="AX198" s="5"/>
      <c r="AY198" s="5"/>
      <c r="AZ198" s="5"/>
      <c r="BA198" s="5"/>
      <c r="BB198" s="5"/>
      <c r="BC198" s="5"/>
    </row>
    <row r="199" spans="17:55" hidden="1">
      <c r="Q199" s="9"/>
      <c r="AH199" s="5"/>
      <c r="AI199" s="5"/>
      <c r="AJ199" s="5"/>
      <c r="AK199" s="5"/>
      <c r="AL199" s="5"/>
      <c r="AM199" s="5"/>
      <c r="AN199" s="5"/>
      <c r="AO199" s="5"/>
      <c r="AP199" s="5"/>
      <c r="AQ199" s="5"/>
      <c r="AR199" s="5"/>
      <c r="AS199" s="5"/>
      <c r="AT199" s="5"/>
      <c r="AU199" s="5"/>
      <c r="AV199" s="5"/>
      <c r="AW199" s="5"/>
      <c r="AX199" s="5"/>
      <c r="AY199" s="5"/>
      <c r="AZ199" s="5"/>
      <c r="BA199" s="5"/>
      <c r="BB199" s="5"/>
      <c r="BC199" s="5"/>
    </row>
    <row r="200" spans="17:55" hidden="1">
      <c r="Q200" s="9"/>
      <c r="AH200" s="5"/>
      <c r="AI200" s="5"/>
      <c r="AJ200" s="5"/>
      <c r="AK200" s="5"/>
      <c r="AL200" s="5"/>
      <c r="AM200" s="5"/>
      <c r="AN200" s="5"/>
      <c r="AO200" s="5"/>
      <c r="AP200" s="5"/>
      <c r="AQ200" s="5"/>
      <c r="AR200" s="5"/>
      <c r="AS200" s="5"/>
      <c r="AT200" s="5"/>
      <c r="AU200" s="5"/>
      <c r="AV200" s="5"/>
      <c r="AW200" s="5"/>
      <c r="AX200" s="5"/>
      <c r="AY200" s="5"/>
      <c r="AZ200" s="5"/>
      <c r="BA200" s="5"/>
      <c r="BB200" s="5"/>
      <c r="BC200" s="5"/>
    </row>
    <row r="201" spans="17:55" hidden="1">
      <c r="Q201" s="9"/>
      <c r="AH201" s="5"/>
      <c r="AI201" s="5"/>
      <c r="AJ201" s="5"/>
      <c r="AK201" s="5"/>
      <c r="AL201" s="5"/>
      <c r="AM201" s="5"/>
      <c r="AN201" s="5"/>
      <c r="AO201" s="5"/>
      <c r="AP201" s="5"/>
      <c r="AQ201" s="5"/>
      <c r="AR201" s="5"/>
      <c r="AS201" s="5"/>
      <c r="AT201" s="5"/>
      <c r="AU201" s="5"/>
      <c r="AV201" s="5"/>
      <c r="AW201" s="5"/>
      <c r="AX201" s="5"/>
      <c r="AY201" s="5"/>
      <c r="AZ201" s="5"/>
      <c r="BA201" s="5"/>
      <c r="BB201" s="5"/>
      <c r="BC201" s="5"/>
    </row>
    <row r="202" spans="17:55" hidden="1">
      <c r="Q202" s="9"/>
      <c r="AH202" s="5"/>
      <c r="AI202" s="5"/>
      <c r="AJ202" s="5"/>
      <c r="AK202" s="5"/>
      <c r="AL202" s="5"/>
      <c r="AM202" s="5"/>
      <c r="AN202" s="5"/>
      <c r="AO202" s="5"/>
      <c r="AP202" s="5"/>
      <c r="AQ202" s="5"/>
      <c r="AR202" s="5"/>
      <c r="AS202" s="5"/>
      <c r="AT202" s="5"/>
      <c r="AU202" s="5"/>
      <c r="AV202" s="5"/>
      <c r="AW202" s="5"/>
      <c r="AX202" s="5"/>
      <c r="AY202" s="5"/>
      <c r="AZ202" s="5"/>
      <c r="BA202" s="5"/>
      <c r="BB202" s="5"/>
      <c r="BC202" s="5"/>
    </row>
    <row r="203" spans="17:55" hidden="1">
      <c r="Q203" s="9"/>
      <c r="AH203" s="5"/>
      <c r="AI203" s="5"/>
      <c r="AJ203" s="5"/>
      <c r="AK203" s="5"/>
      <c r="AL203" s="5"/>
      <c r="AM203" s="5"/>
      <c r="AN203" s="5"/>
      <c r="AO203" s="5"/>
      <c r="AP203" s="5"/>
      <c r="AQ203" s="5"/>
      <c r="AR203" s="5"/>
      <c r="AS203" s="5"/>
      <c r="AT203" s="5"/>
      <c r="AU203" s="5"/>
      <c r="AV203" s="5"/>
      <c r="AW203" s="5"/>
      <c r="AX203" s="5"/>
      <c r="AY203" s="5"/>
      <c r="AZ203" s="5"/>
      <c r="BA203" s="5"/>
      <c r="BB203" s="5"/>
      <c r="BC203" s="5"/>
    </row>
    <row r="204" spans="17:55" hidden="1">
      <c r="Q204" s="9"/>
      <c r="AH204" s="5"/>
      <c r="AI204" s="5"/>
      <c r="AJ204" s="5"/>
      <c r="AK204" s="5"/>
      <c r="AL204" s="5"/>
      <c r="AM204" s="5"/>
      <c r="AN204" s="5"/>
      <c r="AO204" s="5"/>
      <c r="AP204" s="5"/>
      <c r="AQ204" s="5"/>
      <c r="AR204" s="5"/>
      <c r="AS204" s="5"/>
      <c r="AT204" s="5"/>
      <c r="AU204" s="5"/>
      <c r="AV204" s="5"/>
      <c r="AW204" s="5"/>
      <c r="AX204" s="5"/>
      <c r="AY204" s="5"/>
      <c r="AZ204" s="5"/>
      <c r="BA204" s="5"/>
      <c r="BB204" s="5"/>
      <c r="BC204" s="5"/>
    </row>
    <row r="205" spans="17:55" hidden="1">
      <c r="Q205" s="9"/>
      <c r="AH205" s="5"/>
      <c r="AI205" s="5"/>
      <c r="AJ205" s="5"/>
      <c r="AK205" s="5"/>
      <c r="AL205" s="5"/>
      <c r="AM205" s="5"/>
      <c r="AN205" s="5"/>
      <c r="AO205" s="5"/>
      <c r="AP205" s="5"/>
      <c r="AQ205" s="5"/>
      <c r="AR205" s="5"/>
      <c r="AS205" s="5"/>
      <c r="AT205" s="5"/>
      <c r="AU205" s="5"/>
      <c r="AV205" s="5"/>
      <c r="AW205" s="5"/>
      <c r="AX205" s="5"/>
      <c r="AY205" s="5"/>
      <c r="AZ205" s="5"/>
      <c r="BA205" s="5"/>
      <c r="BB205" s="5"/>
      <c r="BC205" s="5"/>
    </row>
    <row r="206" spans="17:55" hidden="1">
      <c r="Q206" s="9"/>
      <c r="AH206" s="5"/>
      <c r="AI206" s="5"/>
      <c r="AJ206" s="5"/>
      <c r="AK206" s="5"/>
      <c r="AL206" s="5"/>
      <c r="AM206" s="5"/>
      <c r="AN206" s="5"/>
      <c r="AO206" s="5"/>
      <c r="AP206" s="5"/>
      <c r="AQ206" s="5"/>
      <c r="AR206" s="5"/>
      <c r="AS206" s="5"/>
      <c r="AT206" s="5"/>
      <c r="AU206" s="5"/>
      <c r="AV206" s="5"/>
      <c r="AW206" s="5"/>
      <c r="AX206" s="5"/>
      <c r="AY206" s="5"/>
      <c r="AZ206" s="5"/>
      <c r="BA206" s="5"/>
      <c r="BB206" s="5"/>
      <c r="BC206" s="5"/>
    </row>
    <row r="207" spans="17:55" hidden="1">
      <c r="Q207" s="9"/>
      <c r="AH207" s="5"/>
      <c r="AI207" s="5"/>
      <c r="AJ207" s="5"/>
      <c r="AK207" s="5"/>
      <c r="AL207" s="5"/>
      <c r="AM207" s="5"/>
      <c r="AN207" s="5"/>
      <c r="AO207" s="5"/>
      <c r="AP207" s="5"/>
      <c r="AQ207" s="5"/>
      <c r="AR207" s="5"/>
      <c r="AS207" s="5"/>
      <c r="AT207" s="5"/>
      <c r="AU207" s="5"/>
      <c r="AV207" s="5"/>
      <c r="AW207" s="5"/>
      <c r="AX207" s="5"/>
      <c r="AY207" s="5"/>
      <c r="AZ207" s="5"/>
      <c r="BA207" s="5"/>
      <c r="BB207" s="5"/>
      <c r="BC207" s="5"/>
    </row>
    <row r="208" spans="17:55" hidden="1">
      <c r="Q208" s="9"/>
      <c r="AH208" s="5"/>
      <c r="AI208" s="5"/>
      <c r="AJ208" s="5"/>
      <c r="AK208" s="5"/>
      <c r="AL208" s="5"/>
      <c r="AM208" s="5"/>
      <c r="AN208" s="5"/>
      <c r="AO208" s="5"/>
      <c r="AP208" s="5"/>
      <c r="AQ208" s="5"/>
      <c r="AR208" s="5"/>
      <c r="AS208" s="5"/>
      <c r="AT208" s="5"/>
      <c r="AU208" s="5"/>
      <c r="AV208" s="5"/>
      <c r="AW208" s="5"/>
      <c r="AX208" s="5"/>
      <c r="AY208" s="5"/>
      <c r="AZ208" s="5"/>
      <c r="BA208" s="5"/>
      <c r="BB208" s="5"/>
      <c r="BC208" s="5"/>
    </row>
    <row r="209" spans="17:55" hidden="1">
      <c r="Q209" s="9"/>
      <c r="AH209" s="5"/>
      <c r="AI209" s="5"/>
      <c r="AJ209" s="5"/>
      <c r="AK209" s="5"/>
      <c r="AL209" s="5"/>
      <c r="AM209" s="5"/>
      <c r="AN209" s="5"/>
      <c r="AO209" s="5"/>
      <c r="AP209" s="5"/>
      <c r="AQ209" s="5"/>
      <c r="AR209" s="5"/>
      <c r="AS209" s="5"/>
      <c r="AT209" s="5"/>
      <c r="AU209" s="5"/>
      <c r="AV209" s="5"/>
      <c r="AW209" s="5"/>
      <c r="AX209" s="5"/>
      <c r="AY209" s="5"/>
      <c r="AZ209" s="5"/>
      <c r="BA209" s="5"/>
      <c r="BB209" s="5"/>
      <c r="BC209" s="5"/>
    </row>
    <row r="210" spans="17:55" hidden="1">
      <c r="Q210" s="9"/>
      <c r="AH210" s="5"/>
      <c r="AI210" s="5"/>
      <c r="AJ210" s="5"/>
      <c r="AK210" s="5"/>
      <c r="AL210" s="5"/>
      <c r="AM210" s="5"/>
      <c r="AN210" s="5"/>
      <c r="AO210" s="5"/>
      <c r="AP210" s="5"/>
      <c r="AQ210" s="5"/>
      <c r="AR210" s="5"/>
      <c r="AS210" s="5"/>
      <c r="AT210" s="5"/>
      <c r="AU210" s="5"/>
      <c r="AV210" s="5"/>
      <c r="AW210" s="5"/>
      <c r="AX210" s="5"/>
      <c r="AY210" s="5"/>
      <c r="AZ210" s="5"/>
      <c r="BA210" s="5"/>
      <c r="BB210" s="5"/>
      <c r="BC210" s="5"/>
    </row>
    <row r="211" spans="17:55" hidden="1">
      <c r="Q211" s="9"/>
      <c r="AH211" s="5"/>
      <c r="AI211" s="5"/>
      <c r="AJ211" s="5"/>
      <c r="AK211" s="5"/>
      <c r="AL211" s="5"/>
      <c r="AM211" s="5"/>
      <c r="AN211" s="5"/>
      <c r="AO211" s="5"/>
      <c r="AP211" s="5"/>
      <c r="AQ211" s="5"/>
      <c r="AR211" s="5"/>
      <c r="AS211" s="5"/>
      <c r="AT211" s="5"/>
      <c r="AU211" s="5"/>
      <c r="AV211" s="5"/>
      <c r="AW211" s="5"/>
      <c r="AX211" s="5"/>
      <c r="AY211" s="5"/>
      <c r="AZ211" s="5"/>
      <c r="BA211" s="5"/>
      <c r="BB211" s="5"/>
      <c r="BC211" s="5"/>
    </row>
    <row r="212" spans="17:55" hidden="1">
      <c r="Q212" s="9"/>
      <c r="AH212" s="5"/>
      <c r="AI212" s="5"/>
      <c r="AJ212" s="5"/>
      <c r="AK212" s="5"/>
      <c r="AL212" s="5"/>
      <c r="AM212" s="5"/>
      <c r="AN212" s="5"/>
      <c r="AO212" s="5"/>
      <c r="AP212" s="5"/>
      <c r="AQ212" s="5"/>
      <c r="AR212" s="5"/>
      <c r="AS212" s="5"/>
      <c r="AT212" s="5"/>
      <c r="AU212" s="5"/>
      <c r="AV212" s="5"/>
      <c r="AW212" s="5"/>
      <c r="AX212" s="5"/>
      <c r="AY212" s="5"/>
      <c r="AZ212" s="5"/>
      <c r="BA212" s="5"/>
      <c r="BB212" s="5"/>
      <c r="BC212" s="5"/>
    </row>
    <row r="213" spans="17:55" hidden="1">
      <c r="Q213" s="9"/>
      <c r="AH213" s="5"/>
      <c r="AI213" s="5"/>
      <c r="AJ213" s="5"/>
      <c r="AK213" s="5"/>
      <c r="AL213" s="5"/>
      <c r="AM213" s="5"/>
      <c r="AN213" s="5"/>
      <c r="AO213" s="5"/>
      <c r="AP213" s="5"/>
      <c r="AQ213" s="5"/>
      <c r="AR213" s="5"/>
      <c r="AS213" s="5"/>
      <c r="AT213" s="5"/>
      <c r="AU213" s="5"/>
      <c r="AV213" s="5"/>
      <c r="AW213" s="5"/>
      <c r="AX213" s="5"/>
      <c r="AY213" s="5"/>
      <c r="AZ213" s="5"/>
      <c r="BA213" s="5"/>
      <c r="BB213" s="5"/>
      <c r="BC213" s="5"/>
    </row>
    <row r="214" spans="17:55" hidden="1">
      <c r="Q214" s="9"/>
      <c r="AH214" s="5"/>
      <c r="AI214" s="5"/>
      <c r="AJ214" s="5"/>
      <c r="AK214" s="5"/>
      <c r="AL214" s="5"/>
      <c r="AM214" s="5"/>
      <c r="AN214" s="5"/>
      <c r="AO214" s="5"/>
      <c r="AP214" s="5"/>
      <c r="AQ214" s="5"/>
      <c r="AR214" s="5"/>
      <c r="AS214" s="5"/>
      <c r="AT214" s="5"/>
      <c r="AU214" s="5"/>
      <c r="AV214" s="5"/>
      <c r="AW214" s="5"/>
      <c r="AX214" s="5"/>
      <c r="AY214" s="5"/>
      <c r="AZ214" s="5"/>
      <c r="BA214" s="5"/>
      <c r="BB214" s="5"/>
      <c r="BC214" s="5"/>
    </row>
    <row r="215" spans="17:55" hidden="1">
      <c r="Q215" s="9"/>
      <c r="AH215" s="5"/>
      <c r="AI215" s="5"/>
      <c r="AJ215" s="5"/>
      <c r="AK215" s="5"/>
      <c r="AL215" s="5"/>
      <c r="AM215" s="5"/>
      <c r="AN215" s="5"/>
      <c r="AO215" s="5"/>
      <c r="AP215" s="5"/>
      <c r="AQ215" s="5"/>
      <c r="AR215" s="5"/>
      <c r="AS215" s="5"/>
      <c r="AT215" s="5"/>
      <c r="AU215" s="5"/>
      <c r="AV215" s="5"/>
      <c r="AW215" s="5"/>
      <c r="AX215" s="5"/>
      <c r="AY215" s="5"/>
      <c r="AZ215" s="5"/>
      <c r="BA215" s="5"/>
      <c r="BB215" s="5"/>
      <c r="BC215" s="5"/>
    </row>
    <row r="216" spans="17:55" hidden="1">
      <c r="Q216" s="9"/>
      <c r="AH216" s="5"/>
      <c r="AI216" s="5"/>
      <c r="AJ216" s="5"/>
      <c r="AK216" s="5"/>
      <c r="AL216" s="5"/>
      <c r="AM216" s="5"/>
      <c r="AN216" s="5"/>
      <c r="AO216" s="5"/>
      <c r="AP216" s="5"/>
      <c r="AQ216" s="5"/>
      <c r="AR216" s="5"/>
      <c r="AS216" s="5"/>
      <c r="AT216" s="5"/>
      <c r="AU216" s="5"/>
      <c r="AV216" s="5"/>
      <c r="AW216" s="5"/>
      <c r="AX216" s="5"/>
      <c r="AY216" s="5"/>
      <c r="AZ216" s="5"/>
      <c r="BA216" s="5"/>
      <c r="BB216" s="5"/>
      <c r="BC216" s="5"/>
    </row>
    <row r="217" spans="17:55" hidden="1">
      <c r="Q217" s="9"/>
      <c r="AH217" s="5"/>
      <c r="AI217" s="5"/>
      <c r="AJ217" s="5"/>
      <c r="AK217" s="5"/>
      <c r="AL217" s="5"/>
      <c r="AM217" s="5"/>
      <c r="AN217" s="5"/>
      <c r="AO217" s="5"/>
      <c r="AP217" s="5"/>
      <c r="AQ217" s="5"/>
      <c r="AR217" s="5"/>
      <c r="AS217" s="5"/>
      <c r="AT217" s="5"/>
      <c r="AU217" s="5"/>
      <c r="AV217" s="5"/>
      <c r="AW217" s="5"/>
      <c r="AX217" s="5"/>
      <c r="AY217" s="5"/>
      <c r="AZ217" s="5"/>
      <c r="BA217" s="5"/>
      <c r="BB217" s="5"/>
      <c r="BC217" s="5"/>
    </row>
    <row r="218" spans="17:55" hidden="1">
      <c r="Q218" s="9"/>
      <c r="AH218" s="5"/>
      <c r="AI218" s="5"/>
      <c r="AJ218" s="5"/>
      <c r="AK218" s="5"/>
      <c r="AL218" s="5"/>
      <c r="AM218" s="5"/>
      <c r="AN218" s="5"/>
      <c r="AO218" s="5"/>
      <c r="AP218" s="5"/>
      <c r="AQ218" s="5"/>
      <c r="AR218" s="5"/>
      <c r="AS218" s="5"/>
      <c r="AT218" s="5"/>
      <c r="AU218" s="5"/>
      <c r="AV218" s="5"/>
      <c r="AW218" s="5"/>
      <c r="AX218" s="5"/>
      <c r="AY218" s="5"/>
      <c r="AZ218" s="5"/>
      <c r="BA218" s="5"/>
      <c r="BB218" s="5"/>
      <c r="BC218" s="5"/>
    </row>
    <row r="219" spans="17:55" hidden="1">
      <c r="Q219" s="9"/>
      <c r="AH219" s="5"/>
      <c r="AI219" s="5"/>
      <c r="AJ219" s="5"/>
      <c r="AK219" s="5"/>
      <c r="AL219" s="5"/>
      <c r="AM219" s="5"/>
      <c r="AN219" s="5"/>
      <c r="AO219" s="5"/>
      <c r="AP219" s="5"/>
      <c r="AQ219" s="5"/>
      <c r="AR219" s="5"/>
      <c r="AS219" s="5"/>
      <c r="AT219" s="5"/>
      <c r="AU219" s="5"/>
      <c r="AV219" s="5"/>
      <c r="AW219" s="5"/>
      <c r="AX219" s="5"/>
      <c r="AY219" s="5"/>
      <c r="AZ219" s="5"/>
      <c r="BA219" s="5"/>
      <c r="BB219" s="5"/>
      <c r="BC219" s="5"/>
    </row>
    <row r="220" spans="17:55" hidden="1">
      <c r="Q220" s="9"/>
      <c r="AH220" s="5"/>
      <c r="AI220" s="5"/>
      <c r="AJ220" s="5"/>
      <c r="AK220" s="5"/>
      <c r="AL220" s="5"/>
      <c r="AM220" s="5"/>
      <c r="AN220" s="5"/>
      <c r="AO220" s="5"/>
      <c r="AP220" s="5"/>
      <c r="AQ220" s="5"/>
      <c r="AR220" s="5"/>
      <c r="AS220" s="5"/>
      <c r="AT220" s="5"/>
      <c r="AU220" s="5"/>
      <c r="AV220" s="5"/>
      <c r="AW220" s="5"/>
      <c r="AX220" s="5"/>
      <c r="AY220" s="5"/>
      <c r="AZ220" s="5"/>
      <c r="BA220" s="5"/>
      <c r="BB220" s="5"/>
      <c r="BC220" s="5"/>
    </row>
    <row r="221" spans="17:55" hidden="1">
      <c r="Q221" s="9"/>
      <c r="AH221" s="5"/>
      <c r="AI221" s="5"/>
      <c r="AJ221" s="5"/>
      <c r="AK221" s="5"/>
      <c r="AL221" s="5"/>
      <c r="AM221" s="5"/>
      <c r="AN221" s="5"/>
      <c r="AO221" s="5"/>
      <c r="AP221" s="5"/>
      <c r="AQ221" s="5"/>
      <c r="AR221" s="5"/>
      <c r="AS221" s="5"/>
      <c r="AT221" s="5"/>
      <c r="AU221" s="5"/>
      <c r="AV221" s="5"/>
      <c r="AW221" s="5"/>
      <c r="AX221" s="5"/>
      <c r="AY221" s="5"/>
      <c r="AZ221" s="5"/>
      <c r="BA221" s="5"/>
      <c r="BB221" s="5"/>
      <c r="BC221" s="5"/>
    </row>
    <row r="222" spans="17:55" hidden="1">
      <c r="Q222" s="9"/>
      <c r="AH222" s="5"/>
      <c r="AI222" s="5"/>
      <c r="AJ222" s="5"/>
      <c r="AK222" s="5"/>
      <c r="AL222" s="5"/>
      <c r="AM222" s="5"/>
      <c r="AN222" s="5"/>
      <c r="AO222" s="5"/>
      <c r="AP222" s="5"/>
      <c r="AQ222" s="5"/>
      <c r="AR222" s="5"/>
      <c r="AS222" s="5"/>
      <c r="AT222" s="5"/>
      <c r="AU222" s="5"/>
      <c r="AV222" s="5"/>
      <c r="AW222" s="5"/>
      <c r="AX222" s="5"/>
      <c r="AY222" s="5"/>
      <c r="AZ222" s="5"/>
      <c r="BA222" s="5"/>
      <c r="BB222" s="5"/>
      <c r="BC222" s="5"/>
    </row>
    <row r="223" spans="17:55" hidden="1">
      <c r="Q223" s="9"/>
      <c r="AH223" s="5"/>
      <c r="AI223" s="5"/>
      <c r="AJ223" s="5"/>
      <c r="AK223" s="5"/>
      <c r="AL223" s="5"/>
      <c r="AM223" s="5"/>
      <c r="AN223" s="5"/>
      <c r="AO223" s="5"/>
      <c r="AP223" s="5"/>
      <c r="AQ223" s="5"/>
      <c r="AR223" s="5"/>
      <c r="AS223" s="5"/>
      <c r="AT223" s="5"/>
      <c r="AU223" s="5"/>
      <c r="AV223" s="5"/>
      <c r="AW223" s="5"/>
      <c r="AX223" s="5"/>
      <c r="AY223" s="5"/>
      <c r="AZ223" s="5"/>
      <c r="BA223" s="5"/>
      <c r="BB223" s="5"/>
      <c r="BC223" s="5"/>
    </row>
    <row r="224" spans="17:55" hidden="1">
      <c r="Q224" s="9"/>
      <c r="AH224" s="5"/>
      <c r="AI224" s="5"/>
      <c r="AJ224" s="5"/>
      <c r="AK224" s="5"/>
      <c r="AL224" s="5"/>
      <c r="AM224" s="5"/>
      <c r="AN224" s="5"/>
      <c r="AO224" s="5"/>
      <c r="AP224" s="5"/>
      <c r="AQ224" s="5"/>
      <c r="AR224" s="5"/>
      <c r="AS224" s="5"/>
      <c r="AT224" s="5"/>
      <c r="AU224" s="5"/>
      <c r="AV224" s="5"/>
      <c r="AW224" s="5"/>
      <c r="AX224" s="5"/>
      <c r="AY224" s="5"/>
      <c r="AZ224" s="5"/>
      <c r="BA224" s="5"/>
      <c r="BB224" s="5"/>
      <c r="BC224" s="5"/>
    </row>
    <row r="225" spans="17:55" hidden="1">
      <c r="Q225" s="9"/>
      <c r="AH225" s="5"/>
      <c r="AI225" s="5"/>
      <c r="AJ225" s="5"/>
      <c r="AK225" s="5"/>
      <c r="AL225" s="5"/>
      <c r="AM225" s="5"/>
      <c r="AN225" s="5"/>
      <c r="AO225" s="5"/>
      <c r="AP225" s="5"/>
      <c r="AQ225" s="5"/>
      <c r="AR225" s="5"/>
      <c r="AS225" s="5"/>
      <c r="AT225" s="5"/>
      <c r="AU225" s="5"/>
      <c r="AV225" s="5"/>
      <c r="AW225" s="5"/>
      <c r="AX225" s="5"/>
      <c r="AY225" s="5"/>
      <c r="AZ225" s="5"/>
      <c r="BA225" s="5"/>
      <c r="BB225" s="5"/>
      <c r="BC225" s="5"/>
    </row>
    <row r="226" spans="17:55" hidden="1">
      <c r="Q226" s="9"/>
      <c r="AH226" s="5"/>
      <c r="AI226" s="5"/>
      <c r="AJ226" s="5"/>
      <c r="AK226" s="5"/>
      <c r="AL226" s="5"/>
      <c r="AM226" s="5"/>
      <c r="AN226" s="5"/>
      <c r="AO226" s="5"/>
      <c r="AP226" s="5"/>
      <c r="AQ226" s="5"/>
      <c r="AR226" s="5"/>
      <c r="AS226" s="5"/>
      <c r="AT226" s="5"/>
      <c r="AU226" s="5"/>
      <c r="AV226" s="5"/>
      <c r="AW226" s="5"/>
      <c r="AX226" s="5"/>
      <c r="AY226" s="5"/>
      <c r="AZ226" s="5"/>
      <c r="BA226" s="5"/>
      <c r="BB226" s="5"/>
      <c r="BC226" s="5"/>
    </row>
    <row r="227" spans="17:55" hidden="1">
      <c r="Q227" s="9"/>
      <c r="AH227" s="5"/>
      <c r="AI227" s="5"/>
      <c r="AJ227" s="5"/>
      <c r="AK227" s="5"/>
      <c r="AL227" s="5"/>
      <c r="AM227" s="5"/>
      <c r="AN227" s="5"/>
      <c r="AO227" s="5"/>
      <c r="AP227" s="5"/>
      <c r="AQ227" s="5"/>
      <c r="AR227" s="5"/>
      <c r="AS227" s="5"/>
      <c r="AT227" s="5"/>
      <c r="AU227" s="5"/>
      <c r="AV227" s="5"/>
      <c r="AW227" s="5"/>
      <c r="AX227" s="5"/>
      <c r="AY227" s="5"/>
      <c r="AZ227" s="5"/>
      <c r="BA227" s="5"/>
      <c r="BB227" s="5"/>
      <c r="BC227" s="5"/>
    </row>
    <row r="228" spans="17:55" hidden="1">
      <c r="Q228" s="9"/>
      <c r="AH228" s="5"/>
      <c r="AI228" s="5"/>
      <c r="AJ228" s="5"/>
      <c r="AK228" s="5"/>
      <c r="AL228" s="5"/>
      <c r="AM228" s="5"/>
      <c r="AN228" s="5"/>
      <c r="AO228" s="5"/>
      <c r="AP228" s="5"/>
      <c r="AQ228" s="5"/>
      <c r="AR228" s="5"/>
      <c r="AS228" s="5"/>
      <c r="AT228" s="5"/>
      <c r="AU228" s="5"/>
      <c r="AV228" s="5"/>
      <c r="AW228" s="5"/>
      <c r="AX228" s="5"/>
      <c r="AY228" s="5"/>
      <c r="AZ228" s="5"/>
      <c r="BA228" s="5"/>
      <c r="BB228" s="5"/>
      <c r="BC228" s="5"/>
    </row>
    <row r="229" spans="17:55" hidden="1">
      <c r="Q229" s="9"/>
      <c r="AH229" s="5"/>
      <c r="AI229" s="5"/>
      <c r="AJ229" s="5"/>
      <c r="AK229" s="5"/>
      <c r="AL229" s="5"/>
      <c r="AM229" s="5"/>
      <c r="AN229" s="5"/>
      <c r="AO229" s="5"/>
      <c r="AP229" s="5"/>
      <c r="AQ229" s="5"/>
      <c r="AR229" s="5"/>
      <c r="AS229" s="5"/>
      <c r="AT229" s="5"/>
      <c r="AU229" s="5"/>
      <c r="AV229" s="5"/>
      <c r="AW229" s="5"/>
      <c r="AX229" s="5"/>
      <c r="AY229" s="5"/>
      <c r="AZ229" s="5"/>
      <c r="BA229" s="5"/>
      <c r="BB229" s="5"/>
      <c r="BC229" s="5"/>
    </row>
    <row r="230" spans="17:55" hidden="1">
      <c r="Q230" s="9"/>
      <c r="AH230" s="5"/>
      <c r="AI230" s="5"/>
      <c r="AJ230" s="5"/>
      <c r="AK230" s="5"/>
      <c r="AL230" s="5"/>
      <c r="AM230" s="5"/>
      <c r="AN230" s="5"/>
      <c r="AO230" s="5"/>
      <c r="AP230" s="5"/>
      <c r="AQ230" s="5"/>
      <c r="AR230" s="5"/>
      <c r="AS230" s="5"/>
      <c r="AT230" s="5"/>
      <c r="AU230" s="5"/>
      <c r="AV230" s="5"/>
      <c r="AW230" s="5"/>
      <c r="AX230" s="5"/>
      <c r="AY230" s="5"/>
      <c r="AZ230" s="5"/>
      <c r="BA230" s="5"/>
      <c r="BB230" s="5"/>
      <c r="BC230" s="5"/>
    </row>
    <row r="231" spans="17:55" hidden="1">
      <c r="Q231" s="9"/>
      <c r="AH231" s="5"/>
      <c r="AI231" s="5"/>
      <c r="AJ231" s="5"/>
      <c r="AK231" s="5"/>
      <c r="AL231" s="5"/>
      <c r="AM231" s="5"/>
      <c r="AN231" s="5"/>
      <c r="AO231" s="5"/>
      <c r="AP231" s="5"/>
      <c r="AQ231" s="5"/>
      <c r="AR231" s="5"/>
      <c r="AS231" s="5"/>
      <c r="AT231" s="5"/>
      <c r="AU231" s="5"/>
      <c r="AV231" s="5"/>
      <c r="AW231" s="5"/>
      <c r="AX231" s="5"/>
      <c r="AY231" s="5"/>
      <c r="AZ231" s="5"/>
      <c r="BA231" s="5"/>
      <c r="BB231" s="5"/>
      <c r="BC231" s="5"/>
    </row>
    <row r="232" spans="17:55" hidden="1">
      <c r="Q232" s="9"/>
      <c r="AH232" s="5"/>
      <c r="AI232" s="5"/>
      <c r="AJ232" s="5"/>
      <c r="AK232" s="5"/>
      <c r="AL232" s="5"/>
      <c r="AM232" s="5"/>
      <c r="AN232" s="5"/>
      <c r="AO232" s="5"/>
      <c r="AP232" s="5"/>
      <c r="AQ232" s="5"/>
      <c r="AR232" s="5"/>
      <c r="AS232" s="5"/>
      <c r="AT232" s="5"/>
      <c r="AU232" s="5"/>
      <c r="AV232" s="5"/>
      <c r="AW232" s="5"/>
      <c r="AX232" s="5"/>
      <c r="AY232" s="5"/>
      <c r="AZ232" s="5"/>
      <c r="BA232" s="5"/>
      <c r="BB232" s="5"/>
      <c r="BC232" s="5"/>
    </row>
    <row r="233" spans="17:55" hidden="1">
      <c r="Q233" s="19"/>
      <c r="AH233" s="5"/>
      <c r="AI233" s="5"/>
      <c r="AJ233" s="5"/>
      <c r="AK233" s="5"/>
      <c r="AL233" s="5"/>
      <c r="AM233" s="5"/>
      <c r="AN233" s="5"/>
      <c r="AO233" s="5"/>
      <c r="AP233" s="5"/>
      <c r="AQ233" s="5"/>
      <c r="AR233" s="5"/>
      <c r="AS233" s="5"/>
      <c r="AT233" s="5"/>
      <c r="AU233" s="5"/>
      <c r="AV233" s="5"/>
      <c r="AW233" s="5"/>
      <c r="AX233" s="5"/>
      <c r="AY233" s="5"/>
      <c r="AZ233" s="5"/>
      <c r="BA233" s="5"/>
      <c r="BB233" s="5"/>
      <c r="BC233" s="5"/>
    </row>
    <row r="234" spans="17:55" hidden="1">
      <c r="Q234" s="19"/>
      <c r="AH234" s="5"/>
      <c r="AI234" s="5"/>
      <c r="AJ234" s="5"/>
      <c r="AK234" s="5"/>
      <c r="AL234" s="5"/>
      <c r="AM234" s="5"/>
      <c r="AN234" s="5"/>
      <c r="AO234" s="5"/>
      <c r="AP234" s="5"/>
      <c r="AQ234" s="5"/>
      <c r="AR234" s="5"/>
      <c r="AS234" s="5"/>
      <c r="AT234" s="5"/>
      <c r="AU234" s="5"/>
      <c r="AV234" s="5"/>
      <c r="AW234" s="5"/>
      <c r="AX234" s="5"/>
      <c r="AY234" s="5"/>
      <c r="AZ234" s="5"/>
      <c r="BA234" s="5"/>
      <c r="BB234" s="5"/>
      <c r="BC234" s="5"/>
    </row>
    <row r="235" spans="17:55" hidden="1">
      <c r="Q235" s="19"/>
      <c r="AH235" s="5"/>
      <c r="AI235" s="5"/>
      <c r="AJ235" s="5"/>
      <c r="AK235" s="5"/>
      <c r="AL235" s="5"/>
      <c r="AM235" s="5"/>
      <c r="AN235" s="5"/>
      <c r="AO235" s="5"/>
      <c r="AP235" s="5"/>
      <c r="AQ235" s="5"/>
      <c r="AR235" s="5"/>
      <c r="AS235" s="5"/>
      <c r="AT235" s="5"/>
      <c r="AU235" s="5"/>
      <c r="AV235" s="5"/>
      <c r="AW235" s="5"/>
      <c r="AX235" s="5"/>
      <c r="AY235" s="5"/>
      <c r="AZ235" s="5"/>
      <c r="BA235" s="5"/>
      <c r="BB235" s="5"/>
      <c r="BC235" s="5"/>
    </row>
    <row r="236" spans="17:55" hidden="1">
      <c r="Q236" s="19"/>
      <c r="AH236" s="5"/>
      <c r="AI236" s="5"/>
      <c r="AJ236" s="5"/>
      <c r="AK236" s="5"/>
      <c r="AL236" s="5"/>
      <c r="AM236" s="5"/>
      <c r="AN236" s="5"/>
      <c r="AO236" s="5"/>
      <c r="AP236" s="5"/>
      <c r="AQ236" s="5"/>
      <c r="AR236" s="5"/>
      <c r="AS236" s="5"/>
      <c r="AT236" s="5"/>
      <c r="AU236" s="5"/>
      <c r="AV236" s="5"/>
      <c r="AW236" s="5"/>
      <c r="AX236" s="5"/>
      <c r="AY236" s="5"/>
      <c r="AZ236" s="5"/>
      <c r="BA236" s="5"/>
      <c r="BB236" s="5"/>
      <c r="BC236" s="5"/>
    </row>
    <row r="237" spans="17:55" ht="15.75" hidden="1">
      <c r="Q237" s="20"/>
      <c r="AH237" s="5"/>
      <c r="AI237" s="5"/>
      <c r="AJ237" s="5"/>
      <c r="AK237" s="5"/>
      <c r="AL237" s="5"/>
      <c r="AM237" s="5"/>
      <c r="AN237" s="5"/>
      <c r="AO237" s="5"/>
      <c r="AP237" s="5"/>
      <c r="AQ237" s="5"/>
      <c r="AR237" s="5"/>
      <c r="AS237" s="5"/>
      <c r="AT237" s="5"/>
      <c r="AU237" s="5"/>
      <c r="AV237" s="5"/>
      <c r="AW237" s="5"/>
      <c r="AX237" s="5"/>
      <c r="AY237" s="5"/>
      <c r="AZ237" s="5"/>
      <c r="BA237" s="5"/>
      <c r="BB237" s="5"/>
      <c r="BC237" s="5"/>
    </row>
    <row r="238" spans="17:55" hidden="1">
      <c r="Q238" s="21"/>
      <c r="AH238" s="5"/>
      <c r="AI238" s="5"/>
      <c r="AJ238" s="5"/>
      <c r="AK238" s="5"/>
      <c r="AL238" s="5"/>
      <c r="AM238" s="5"/>
      <c r="AN238" s="5"/>
      <c r="AO238" s="5"/>
      <c r="AP238" s="5"/>
      <c r="AQ238" s="5"/>
      <c r="AR238" s="5"/>
      <c r="AS238" s="5"/>
      <c r="AT238" s="5"/>
      <c r="AU238" s="5"/>
      <c r="AV238" s="5"/>
      <c r="AW238" s="5"/>
      <c r="AX238" s="5"/>
      <c r="AY238" s="5"/>
      <c r="AZ238" s="5"/>
      <c r="BA238" s="5"/>
      <c r="BB238" s="5"/>
      <c r="BC238" s="5"/>
    </row>
    <row r="239" spans="17:55" hidden="1">
      <c r="Q239" s="21"/>
      <c r="AH239" s="5"/>
      <c r="AI239" s="5"/>
      <c r="AJ239" s="5"/>
      <c r="AK239" s="5"/>
      <c r="AL239" s="5"/>
      <c r="AM239" s="5"/>
      <c r="AN239" s="5"/>
      <c r="AO239" s="5"/>
      <c r="AP239" s="5"/>
      <c r="AQ239" s="5"/>
      <c r="AR239" s="5"/>
      <c r="AS239" s="5"/>
      <c r="AT239" s="5"/>
      <c r="AU239" s="5"/>
      <c r="AV239" s="5"/>
      <c r="AW239" s="5"/>
      <c r="AX239" s="5"/>
      <c r="AY239" s="5"/>
      <c r="AZ239" s="5"/>
      <c r="BA239" s="5"/>
      <c r="BB239" s="5"/>
      <c r="BC239" s="5"/>
    </row>
    <row r="240" spans="17:55" hidden="1">
      <c r="Q240" s="21"/>
      <c r="AH240" s="5"/>
      <c r="AI240" s="5"/>
      <c r="AJ240" s="5"/>
      <c r="AK240" s="5"/>
      <c r="AL240" s="5"/>
      <c r="AM240" s="5"/>
      <c r="AN240" s="5"/>
      <c r="AO240" s="5"/>
      <c r="AP240" s="5"/>
      <c r="AQ240" s="5"/>
      <c r="AR240" s="5"/>
      <c r="AS240" s="5"/>
      <c r="AT240" s="5"/>
      <c r="AU240" s="5"/>
      <c r="AV240" s="5"/>
      <c r="AW240" s="5"/>
      <c r="AX240" s="5"/>
      <c r="AY240" s="5"/>
      <c r="AZ240" s="5"/>
      <c r="BA240" s="5"/>
      <c r="BB240" s="5"/>
      <c r="BC240" s="5"/>
    </row>
    <row r="241" spans="17:55" hidden="1">
      <c r="Q241" s="24"/>
      <c r="AH241" s="5"/>
      <c r="AI241" s="5"/>
      <c r="AJ241" s="5"/>
      <c r="AK241" s="5"/>
      <c r="AL241" s="5"/>
      <c r="AM241" s="5"/>
      <c r="AN241" s="5"/>
      <c r="AO241" s="5"/>
      <c r="AP241" s="5"/>
      <c r="AQ241" s="5"/>
      <c r="AR241" s="5"/>
      <c r="AS241" s="5"/>
      <c r="AT241" s="5"/>
      <c r="AU241" s="5"/>
      <c r="AV241" s="5"/>
      <c r="AW241" s="5"/>
      <c r="AX241" s="5"/>
      <c r="AY241" s="5"/>
      <c r="AZ241" s="5"/>
      <c r="BA241" s="5"/>
      <c r="BB241" s="5"/>
      <c r="BC241" s="5"/>
    </row>
    <row r="242" spans="17:55" hidden="1">
      <c r="Q242" s="24"/>
      <c r="AH242" s="5"/>
      <c r="AI242" s="5"/>
      <c r="AJ242" s="5"/>
      <c r="AK242" s="5"/>
      <c r="AL242" s="5"/>
      <c r="AM242" s="5"/>
      <c r="AN242" s="5"/>
      <c r="AO242" s="5"/>
      <c r="AP242" s="5"/>
      <c r="AQ242" s="5"/>
      <c r="AR242" s="5"/>
      <c r="AS242" s="5"/>
      <c r="AT242" s="5"/>
      <c r="AU242" s="5"/>
      <c r="AV242" s="5"/>
      <c r="AW242" s="5"/>
      <c r="AX242" s="5"/>
      <c r="AY242" s="5"/>
      <c r="AZ242" s="5"/>
      <c r="BA242" s="5"/>
      <c r="BB242" s="5"/>
      <c r="BC242" s="5"/>
    </row>
    <row r="243" spans="17:55" hidden="1">
      <c r="Q243" s="24"/>
      <c r="AH243" s="5"/>
      <c r="AI243" s="5"/>
      <c r="AJ243" s="5"/>
      <c r="AK243" s="5"/>
      <c r="AL243" s="5"/>
      <c r="AM243" s="5"/>
      <c r="AN243" s="5"/>
      <c r="AO243" s="5"/>
      <c r="AP243" s="5"/>
      <c r="AQ243" s="5"/>
      <c r="AR243" s="5"/>
      <c r="AS243" s="5"/>
      <c r="AT243" s="5"/>
      <c r="AU243" s="5"/>
      <c r="AV243" s="5"/>
      <c r="AW243" s="5"/>
      <c r="AX243" s="5"/>
      <c r="AY243" s="5"/>
      <c r="AZ243" s="5"/>
      <c r="BA243" s="5"/>
      <c r="BB243" s="5"/>
      <c r="BC243" s="5"/>
    </row>
    <row r="244" spans="17:55" hidden="1">
      <c r="Q244" s="24"/>
      <c r="AH244" s="5"/>
      <c r="AI244" s="5"/>
      <c r="AJ244" s="5"/>
      <c r="AK244" s="5"/>
      <c r="AL244" s="5"/>
      <c r="AM244" s="5"/>
      <c r="AN244" s="5"/>
      <c r="AO244" s="5"/>
      <c r="AP244" s="5"/>
      <c r="AQ244" s="5"/>
      <c r="AR244" s="5"/>
      <c r="AS244" s="5"/>
      <c r="AT244" s="5"/>
      <c r="AU244" s="5"/>
      <c r="AV244" s="5"/>
      <c r="AW244" s="5"/>
      <c r="AX244" s="5"/>
      <c r="AY244" s="5"/>
      <c r="AZ244" s="5"/>
      <c r="BA244" s="5"/>
      <c r="BB244" s="5"/>
      <c r="BC244" s="5"/>
    </row>
    <row r="245" spans="17:55" hidden="1">
      <c r="Q245" s="24"/>
      <c r="AH245" s="5"/>
      <c r="AI245" s="5"/>
      <c r="AJ245" s="5"/>
      <c r="AK245" s="5"/>
      <c r="AL245" s="5"/>
      <c r="AM245" s="5"/>
      <c r="AN245" s="5"/>
      <c r="AO245" s="5"/>
      <c r="AP245" s="5"/>
      <c r="AQ245" s="5"/>
      <c r="AR245" s="5"/>
      <c r="AS245" s="5"/>
      <c r="AT245" s="5"/>
      <c r="AU245" s="5"/>
      <c r="AV245" s="5"/>
      <c r="AW245" s="5"/>
      <c r="AX245" s="5"/>
      <c r="AY245" s="5"/>
      <c r="AZ245" s="5"/>
      <c r="BA245" s="5"/>
      <c r="BB245" s="5"/>
      <c r="BC245" s="5"/>
    </row>
    <row r="246" spans="17:55" hidden="1">
      <c r="Q246" s="24"/>
      <c r="AH246" s="5"/>
      <c r="AI246" s="5"/>
      <c r="AJ246" s="5"/>
      <c r="AK246" s="5"/>
      <c r="AL246" s="5"/>
      <c r="AM246" s="5"/>
      <c r="AN246" s="5"/>
      <c r="AO246" s="5"/>
      <c r="AP246" s="5"/>
      <c r="AQ246" s="5"/>
      <c r="AR246" s="5"/>
      <c r="AS246" s="5"/>
      <c r="AT246" s="5"/>
      <c r="AU246" s="5"/>
      <c r="AV246" s="5"/>
      <c r="AW246" s="5"/>
      <c r="AX246" s="5"/>
      <c r="AY246" s="5"/>
      <c r="AZ246" s="5"/>
      <c r="BA246" s="5"/>
      <c r="BB246" s="5"/>
      <c r="BC246" s="5"/>
    </row>
    <row r="247" spans="17:55" hidden="1">
      <c r="Q247" s="24"/>
      <c r="AH247" s="5"/>
      <c r="AI247" s="5"/>
      <c r="AJ247" s="5"/>
      <c r="AK247" s="5"/>
      <c r="AL247" s="5"/>
      <c r="AM247" s="5"/>
      <c r="AN247" s="5"/>
      <c r="AO247" s="5"/>
      <c r="AP247" s="5"/>
      <c r="AQ247" s="5"/>
      <c r="AR247" s="5"/>
      <c r="AS247" s="5"/>
      <c r="AT247" s="5"/>
      <c r="AU247" s="5"/>
      <c r="AV247" s="5"/>
      <c r="AW247" s="5"/>
      <c r="AX247" s="5"/>
      <c r="AY247" s="5"/>
      <c r="AZ247" s="5"/>
      <c r="BA247" s="5"/>
      <c r="BB247" s="5"/>
      <c r="BC247" s="5"/>
    </row>
    <row r="248" spans="17:55" hidden="1">
      <c r="Q248" s="24"/>
      <c r="AH248" s="5"/>
      <c r="AI248" s="5"/>
      <c r="AJ248" s="5"/>
      <c r="AK248" s="5"/>
      <c r="AL248" s="5"/>
      <c r="AM248" s="5"/>
      <c r="AN248" s="5"/>
      <c r="AO248" s="5"/>
      <c r="AP248" s="5"/>
      <c r="AQ248" s="5"/>
      <c r="AR248" s="5"/>
      <c r="AS248" s="5"/>
      <c r="AT248" s="5"/>
      <c r="AU248" s="5"/>
      <c r="AV248" s="5"/>
      <c r="AW248" s="5"/>
      <c r="AX248" s="5"/>
      <c r="AY248" s="5"/>
      <c r="AZ248" s="5"/>
      <c r="BA248" s="5"/>
      <c r="BB248" s="5"/>
      <c r="BC248" s="5"/>
    </row>
    <row r="249" spans="17:55" hidden="1">
      <c r="Q249" s="24"/>
      <c r="AH249" s="5"/>
      <c r="AI249" s="5"/>
      <c r="AJ249" s="5"/>
      <c r="AK249" s="5"/>
      <c r="AL249" s="5"/>
      <c r="AM249" s="5"/>
      <c r="AN249" s="5"/>
      <c r="AO249" s="5"/>
      <c r="AP249" s="5"/>
      <c r="AQ249" s="5"/>
      <c r="AR249" s="5"/>
      <c r="AS249" s="5"/>
      <c r="AT249" s="5"/>
      <c r="AU249" s="5"/>
      <c r="AV249" s="5"/>
      <c r="AW249" s="5"/>
      <c r="AX249" s="5"/>
      <c r="AY249" s="5"/>
      <c r="AZ249" s="5"/>
      <c r="BA249" s="5"/>
      <c r="BB249" s="5"/>
      <c r="BC249" s="5"/>
    </row>
    <row r="250" spans="17:55" hidden="1">
      <c r="Q250" s="24"/>
      <c r="AH250" s="5"/>
      <c r="AI250" s="5"/>
      <c r="AJ250" s="5"/>
      <c r="AK250" s="5"/>
      <c r="AL250" s="5"/>
      <c r="AM250" s="5"/>
      <c r="AN250" s="5"/>
      <c r="AO250" s="5"/>
      <c r="AP250" s="5"/>
      <c r="AQ250" s="5"/>
      <c r="AR250" s="5"/>
      <c r="AS250" s="5"/>
      <c r="AT250" s="5"/>
      <c r="AU250" s="5"/>
      <c r="AV250" s="5"/>
      <c r="AW250" s="5"/>
      <c r="AX250" s="5"/>
      <c r="AY250" s="5"/>
      <c r="AZ250" s="5"/>
      <c r="BA250" s="5"/>
      <c r="BB250" s="5"/>
      <c r="BC250" s="5"/>
    </row>
    <row r="251" spans="17:55" hidden="1">
      <c r="Q251" s="24"/>
      <c r="AH251" s="5"/>
      <c r="AI251" s="5"/>
      <c r="AJ251" s="5"/>
      <c r="AK251" s="5"/>
      <c r="AL251" s="5"/>
      <c r="AM251" s="5"/>
      <c r="AN251" s="5"/>
      <c r="AO251" s="5"/>
      <c r="AP251" s="5"/>
      <c r="AQ251" s="5"/>
      <c r="AR251" s="5"/>
      <c r="AS251" s="5"/>
      <c r="AT251" s="5"/>
      <c r="AU251" s="5"/>
      <c r="AV251" s="5"/>
      <c r="AW251" s="5"/>
      <c r="AX251" s="5"/>
      <c r="AY251" s="5"/>
      <c r="AZ251" s="5"/>
      <c r="BA251" s="5"/>
      <c r="BB251" s="5"/>
      <c r="BC251" s="5"/>
    </row>
    <row r="252" spans="17:55" hidden="1">
      <c r="Q252" s="24"/>
      <c r="AH252" s="5"/>
      <c r="AI252" s="5"/>
      <c r="AJ252" s="5"/>
      <c r="AK252" s="5"/>
      <c r="AL252" s="5"/>
      <c r="AM252" s="5"/>
      <c r="AN252" s="5"/>
      <c r="AO252" s="5"/>
      <c r="AP252" s="5"/>
      <c r="AQ252" s="5"/>
      <c r="AR252" s="5"/>
      <c r="AS252" s="5"/>
      <c r="AT252" s="5"/>
      <c r="AU252" s="5"/>
      <c r="AV252" s="5"/>
      <c r="AW252" s="5"/>
      <c r="AX252" s="5"/>
      <c r="AY252" s="5"/>
      <c r="AZ252" s="5"/>
      <c r="BA252" s="5"/>
      <c r="BB252" s="5"/>
      <c r="BC252" s="5"/>
    </row>
    <row r="253" spans="17:55" hidden="1">
      <c r="AH253" s="5"/>
      <c r="AI253" s="5"/>
      <c r="AJ253" s="5"/>
      <c r="AK253" s="5"/>
      <c r="AL253" s="5"/>
      <c r="AM253" s="5"/>
      <c r="AN253" s="5"/>
      <c r="AO253" s="5"/>
      <c r="AP253" s="5"/>
      <c r="AQ253" s="5"/>
      <c r="AR253" s="5"/>
      <c r="AS253" s="5"/>
      <c r="AT253" s="5"/>
      <c r="AU253" s="5"/>
      <c r="AV253" s="5"/>
      <c r="AW253" s="5"/>
      <c r="AX253" s="5"/>
      <c r="AY253" s="5"/>
      <c r="AZ253" s="5"/>
      <c r="BA253" s="5"/>
      <c r="BB253" s="5"/>
      <c r="BC253" s="5"/>
    </row>
    <row r="254" spans="17:55" hidden="1">
      <c r="AH254" s="5"/>
      <c r="AI254" s="5"/>
      <c r="AJ254" s="5"/>
      <c r="AK254" s="5"/>
      <c r="AL254" s="5"/>
      <c r="AM254" s="5"/>
      <c r="AN254" s="5"/>
      <c r="AO254" s="5"/>
      <c r="AP254" s="5"/>
      <c r="AQ254" s="5"/>
      <c r="AR254" s="5"/>
      <c r="AS254" s="5"/>
      <c r="AT254" s="5"/>
      <c r="AU254" s="5"/>
      <c r="AV254" s="5"/>
      <c r="AW254" s="5"/>
      <c r="AX254" s="5"/>
      <c r="AY254" s="5"/>
      <c r="AZ254" s="5"/>
      <c r="BA254" s="5"/>
      <c r="BB254" s="5"/>
      <c r="BC254" s="5"/>
    </row>
    <row r="255" spans="17:55" hidden="1">
      <c r="AH255" s="5"/>
      <c r="AI255" s="5"/>
      <c r="AJ255" s="5"/>
      <c r="AK255" s="5"/>
      <c r="AL255" s="5"/>
      <c r="AM255" s="5"/>
      <c r="AN255" s="5"/>
      <c r="AO255" s="5"/>
      <c r="AP255" s="5"/>
      <c r="AQ255" s="5"/>
      <c r="AR255" s="5"/>
      <c r="AS255" s="5"/>
      <c r="AT255" s="5"/>
      <c r="AU255" s="5"/>
      <c r="AV255" s="5"/>
      <c r="AW255" s="5"/>
      <c r="AX255" s="5"/>
      <c r="AY255" s="5"/>
      <c r="AZ255" s="5"/>
      <c r="BA255" s="5"/>
      <c r="BB255" s="5"/>
      <c r="BC255" s="5"/>
    </row>
    <row r="256" spans="17:55" hidden="1">
      <c r="AH256" s="5"/>
      <c r="AI256" s="5"/>
      <c r="AJ256" s="5"/>
      <c r="AK256" s="5"/>
      <c r="AL256" s="5"/>
      <c r="AM256" s="5"/>
      <c r="AN256" s="5"/>
      <c r="AO256" s="5"/>
      <c r="AP256" s="5"/>
      <c r="AQ256" s="5"/>
      <c r="AR256" s="5"/>
      <c r="AS256" s="5"/>
      <c r="AT256" s="5"/>
      <c r="AU256" s="5"/>
      <c r="AV256" s="5"/>
      <c r="AW256" s="5"/>
      <c r="AX256" s="5"/>
      <c r="AY256" s="5"/>
      <c r="AZ256" s="5"/>
      <c r="BA256" s="5"/>
      <c r="BB256" s="5"/>
      <c r="BC256" s="5"/>
    </row>
    <row r="257" spans="20:55" hidden="1">
      <c r="AH257" s="5"/>
      <c r="AI257" s="5"/>
      <c r="AJ257" s="5"/>
      <c r="AK257" s="5"/>
      <c r="AL257" s="5"/>
      <c r="AM257" s="5"/>
      <c r="AN257" s="5"/>
      <c r="AO257" s="5"/>
      <c r="AP257" s="5"/>
      <c r="AQ257" s="5"/>
      <c r="AR257" s="5"/>
      <c r="AS257" s="5"/>
      <c r="AT257" s="5"/>
      <c r="AU257" s="5"/>
      <c r="AV257" s="5"/>
      <c r="AW257" s="5"/>
      <c r="AX257" s="5"/>
      <c r="AY257" s="5"/>
      <c r="AZ257" s="5"/>
      <c r="BA257" s="5"/>
      <c r="BB257" s="5"/>
      <c r="BC257" s="5"/>
    </row>
    <row r="258" spans="20:55" hidden="1">
      <c r="T258" s="24"/>
      <c r="U258" s="24"/>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row>
    <row r="259" spans="20:55" hidden="1">
      <c r="T259" s="24"/>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row>
    <row r="260" spans="20:55" hidden="1">
      <c r="T260" s="24"/>
      <c r="U260" s="24"/>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row>
    <row r="261" spans="20:55" hidden="1">
      <c r="T261" s="24"/>
      <c r="U261" s="24"/>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row>
    <row r="262" spans="20:55" hidden="1">
      <c r="T262" s="24"/>
      <c r="U262" s="24"/>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row>
    <row r="263" spans="20:55" hidden="1">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row>
    <row r="264" spans="20:55" hidden="1">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row>
    <row r="265" spans="20:55" hidden="1">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row>
    <row r="266" spans="20:55" hidden="1">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row>
    <row r="267" spans="20:55" hidden="1">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row>
    <row r="268" spans="20:55" hidden="1">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row>
    <row r="269" spans="20:55" hidden="1">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row>
    <row r="270" spans="20:55" hidden="1">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row>
    <row r="271" spans="20:55" hidden="1">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row>
    <row r="272" spans="20:55" hidden="1">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row>
    <row r="273" spans="30:55" hidden="1">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row>
    <row r="274" spans="30:55" hidden="1">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row>
    <row r="275" spans="30:55" hidden="1">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row>
    <row r="276" spans="30:55" hidden="1">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row>
    <row r="277" spans="30:55" hidden="1">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row>
    <row r="278" spans="30:55" hidden="1">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row>
    <row r="279" spans="30:55" hidden="1">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row>
    <row r="280" spans="30:55" hidden="1">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row>
    <row r="281" spans="30:55" hidden="1">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row>
    <row r="282" spans="30:55" hidden="1">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row>
    <row r="283" spans="30:55" hidden="1">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row>
    <row r="284" spans="30:55" hidden="1">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row>
    <row r="285" spans="30:55" hidden="1">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row>
    <row r="286" spans="30:55" hidden="1">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row>
    <row r="287" spans="30:55" hidden="1">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row>
    <row r="288" spans="30:55" hidden="1">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row>
    <row r="289" spans="30:55" hidden="1">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row>
    <row r="290" spans="30:55" hidden="1">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row>
    <row r="291" spans="30:55" hidden="1">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row>
    <row r="292" spans="30:55" hidden="1">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row>
    <row r="293" spans="30:55" hidden="1">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row>
    <row r="294" spans="30:55" hidden="1">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row>
    <row r="295" spans="30:55" hidden="1">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row>
    <row r="296" spans="30:55" hidden="1">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row>
    <row r="297" spans="30:55" hidden="1">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row>
    <row r="298" spans="30:55" hidden="1">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row>
    <row r="299" spans="30:55" hidden="1">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row>
    <row r="300" spans="30:55" hidden="1">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row>
    <row r="301" spans="30:55" hidden="1">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row>
    <row r="302" spans="30:55" hidden="1">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row>
    <row r="303" spans="30:55" hidden="1">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row>
    <row r="304" spans="30:55" hidden="1">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row>
    <row r="305" spans="30:55" hidden="1">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row>
    <row r="306" spans="30:55" hidden="1">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row>
    <row r="307" spans="30:55" hidden="1">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row>
    <row r="308" spans="30:55" hidden="1">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row>
    <row r="309" spans="30:55" hidden="1">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row>
    <row r="310" spans="30:55" hidden="1">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row>
    <row r="311" spans="30:55" hidden="1">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row>
    <row r="312" spans="30:55" hidden="1">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row>
    <row r="313" spans="30:55" hidden="1">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row>
    <row r="314" spans="30:55" hidden="1">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row>
    <row r="315" spans="30:55" hidden="1">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row>
    <row r="316" spans="30:55" hidden="1">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row>
    <row r="317" spans="30:55" hidden="1">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row>
    <row r="318" spans="30:55" hidden="1">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row>
    <row r="319" spans="30:55" hidden="1">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row>
    <row r="320" spans="30:55" hidden="1">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row>
    <row r="321" spans="30:55" hidden="1">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row>
    <row r="322" spans="30:55" hidden="1">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row>
    <row r="323" spans="30:55" hidden="1">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row>
    <row r="324" spans="30:55" hidden="1">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row>
    <row r="325" spans="30:55" hidden="1">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row>
    <row r="326" spans="30:55" hidden="1">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row>
    <row r="327" spans="30:55" hidden="1">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row>
    <row r="328" spans="30:55" hidden="1">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row>
    <row r="329" spans="30:55" hidden="1">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row>
    <row r="330" spans="30:55" hidden="1">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row>
    <row r="331" spans="30:55" hidden="1">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row>
    <row r="332" spans="30:55" hidden="1">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row>
    <row r="333" spans="30:55" hidden="1">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30:55" hidden="1">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30:55" hidden="1">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30:55" hidden="1">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1:55" hidden="1">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1:55" hidden="1">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1:55" hidden="1">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1:55" hidden="1">
      <c r="A340" s="5" t="s">
        <v>212</v>
      </c>
      <c r="B340" s="5" t="s">
        <v>212</v>
      </c>
      <c r="C340" s="5" t="s">
        <v>212</v>
      </c>
      <c r="E340" s="5" t="s">
        <v>212</v>
      </c>
      <c r="F340" s="5" t="s">
        <v>212</v>
      </c>
      <c r="H340" s="5" t="s">
        <v>212</v>
      </c>
    </row>
    <row r="341" spans="1:55" ht="0.75" customHeight="1"/>
  </sheetData>
  <sheetProtection algorithmName="SHA-512" hashValue="ddXXmbFroWezlM/GlkeHJ6iTdibr/e4R4BkUKLW8A71F4SVVdE0z+Asyb64FX2XrfO/G2shAwBpvum4W6LgMvw==" saltValue="j/vM1py2+c1sir/G51E+EQ==" spinCount="100000" sheet="1" selectLockedCells="1"/>
  <mergeCells count="84">
    <mergeCell ref="F45:G45"/>
    <mergeCell ref="F7:G7"/>
    <mergeCell ref="F46:G46"/>
    <mergeCell ref="F40:G40"/>
    <mergeCell ref="G1:H2"/>
    <mergeCell ref="F20:G20"/>
    <mergeCell ref="F21:G21"/>
    <mergeCell ref="F8:G8"/>
    <mergeCell ref="F9:G9"/>
    <mergeCell ref="F31:G31"/>
    <mergeCell ref="F25:G25"/>
    <mergeCell ref="E2:F2"/>
    <mergeCell ref="D16:H16"/>
    <mergeCell ref="F3:H3"/>
    <mergeCell ref="A4:H4"/>
    <mergeCell ref="F36:G36"/>
    <mergeCell ref="A1:F1"/>
    <mergeCell ref="F41:G41"/>
    <mergeCell ref="F42:G42"/>
    <mergeCell ref="F43:G43"/>
    <mergeCell ref="F44:G44"/>
    <mergeCell ref="A16:C16"/>
    <mergeCell ref="B3:D3"/>
    <mergeCell ref="D10:E12"/>
    <mergeCell ref="D7:E7"/>
    <mergeCell ref="D8:E8"/>
    <mergeCell ref="D9:E9"/>
    <mergeCell ref="B36:C36"/>
    <mergeCell ref="F6:G6"/>
    <mergeCell ref="F10:G12"/>
    <mergeCell ref="B23:C23"/>
    <mergeCell ref="F26:G26"/>
    <mergeCell ref="F27:G27"/>
    <mergeCell ref="F17:G17"/>
    <mergeCell ref="F18:G18"/>
    <mergeCell ref="F19:G19"/>
    <mergeCell ref="B17:C17"/>
    <mergeCell ref="B18:C18"/>
    <mergeCell ref="B19:C19"/>
    <mergeCell ref="F24:G24"/>
    <mergeCell ref="B20:C20"/>
    <mergeCell ref="B21:C21"/>
    <mergeCell ref="B22:C22"/>
    <mergeCell ref="F23:G23"/>
    <mergeCell ref="F22:G22"/>
    <mergeCell ref="B27:C27"/>
    <mergeCell ref="B24:C24"/>
    <mergeCell ref="B25:C25"/>
    <mergeCell ref="F32:G32"/>
    <mergeCell ref="F33:G33"/>
    <mergeCell ref="F28:G28"/>
    <mergeCell ref="B28:C28"/>
    <mergeCell ref="B29:C29"/>
    <mergeCell ref="B31:C31"/>
    <mergeCell ref="F29:G29"/>
    <mergeCell ref="F30:G30"/>
    <mergeCell ref="B33:C33"/>
    <mergeCell ref="B26:C26"/>
    <mergeCell ref="B53:F53"/>
    <mergeCell ref="B30:C30"/>
    <mergeCell ref="B32:C32"/>
    <mergeCell ref="A55:H55"/>
    <mergeCell ref="F37:G37"/>
    <mergeCell ref="F48:G48"/>
    <mergeCell ref="H50:H51"/>
    <mergeCell ref="F39:H39"/>
    <mergeCell ref="A39:E39"/>
    <mergeCell ref="B34:C34"/>
    <mergeCell ref="A54:H54"/>
    <mergeCell ref="F34:G34"/>
    <mergeCell ref="F35:G35"/>
    <mergeCell ref="B35:C35"/>
    <mergeCell ref="G50:G51"/>
    <mergeCell ref="F47:G47"/>
    <mergeCell ref="A57:H57"/>
    <mergeCell ref="A64:H64"/>
    <mergeCell ref="A59:H59"/>
    <mergeCell ref="A70:H70"/>
    <mergeCell ref="A61:H61"/>
    <mergeCell ref="B146:E146"/>
    <mergeCell ref="F146:H146"/>
    <mergeCell ref="A68:H68"/>
    <mergeCell ref="A63:H63"/>
    <mergeCell ref="A66:H66"/>
  </mergeCells>
  <conditionalFormatting sqref="A18:A36 A41:A47">
    <cfRule type="expression" dxfId="11" priority="113" stopIfTrue="1">
      <formula>AND($A18="",$I18="Incomplete")</formula>
    </cfRule>
  </conditionalFormatting>
  <conditionalFormatting sqref="A48:B48">
    <cfRule type="expression" dxfId="10" priority="12" stopIfTrue="1">
      <formula>(B48="Incomplete")</formula>
    </cfRule>
  </conditionalFormatting>
  <conditionalFormatting sqref="B18:B36 B41:B47">
    <cfRule type="expression" dxfId="9" priority="111" stopIfTrue="1">
      <formula>AND($B18="",$I18="Incomplete")</formula>
    </cfRule>
  </conditionalFormatting>
  <conditionalFormatting sqref="C41:D47">
    <cfRule type="expression" dxfId="8" priority="2" stopIfTrue="1">
      <formula>AND(ISTEXT(A41),ISBLANK(C41))</formula>
    </cfRule>
  </conditionalFormatting>
  <conditionalFormatting sqref="C48:D48">
    <cfRule type="expression" dxfId="7" priority="11" stopIfTrue="1">
      <formula>(E48="Incomplete")</formula>
    </cfRule>
  </conditionalFormatting>
  <conditionalFormatting sqref="D18:E36">
    <cfRule type="expression" dxfId="6" priority="1" stopIfTrue="1">
      <formula>AND(ISTEXT(A18),ISBLANK(D18))</formula>
    </cfRule>
  </conditionalFormatting>
  <conditionalFormatting sqref="E41:E47">
    <cfRule type="expression" dxfId="5" priority="131" stopIfTrue="1">
      <formula>AND(ISTEXT(A41),ISBLANK(E41))</formula>
    </cfRule>
  </conditionalFormatting>
  <conditionalFormatting sqref="E48">
    <cfRule type="expression" dxfId="4" priority="128" stopIfTrue="1">
      <formula>(#REF!="Incomplete")</formula>
    </cfRule>
  </conditionalFormatting>
  <conditionalFormatting sqref="F18:F36">
    <cfRule type="expression" dxfId="3" priority="9" stopIfTrue="1">
      <formula>J18</formula>
    </cfRule>
  </conditionalFormatting>
  <conditionalFormatting sqref="F41:F47">
    <cfRule type="expression" dxfId="2" priority="7" stopIfTrue="1">
      <formula>F41="Check Type Selection"</formula>
    </cfRule>
  </conditionalFormatting>
  <conditionalFormatting sqref="H18:H36">
    <cfRule type="expression" dxfId="1" priority="6" stopIfTrue="1">
      <formula>H18="Incomplete"</formula>
    </cfRule>
  </conditionalFormatting>
  <conditionalFormatting sqref="H41:H47">
    <cfRule type="expression" dxfId="0" priority="8" stopIfTrue="1">
      <formula>(H41="Incomplete")</formula>
    </cfRule>
  </conditionalFormatting>
  <dataValidations xWindow="154" yWindow="632" count="4">
    <dataValidation type="list" allowBlank="1" showInputMessage="1" showErrorMessage="1" promptTitle="Measure" prompt="Please select measure" sqref="A18:A36" xr:uid="{00000000-0002-0000-0100-000000000000}">
      <formula1>RefrigerationMeasure</formula1>
    </dataValidation>
    <dataValidation type="list" allowBlank="1" showInputMessage="1" showErrorMessage="1" sqref="F131:H133 F140:G140 F125:G127" xr:uid="{00000000-0002-0000-0100-000001000000}">
      <formula1>#REF!</formula1>
    </dataValidation>
    <dataValidation type="list" allowBlank="1" showInputMessage="1" showErrorMessage="1" promptTitle="Measure" prompt="Please select measure" sqref="A41:A47" xr:uid="{00000000-0002-0000-0100-000003000000}">
      <formula1>Refrigeration2</formula1>
    </dataValidation>
    <dataValidation type="list" allowBlank="1" showInputMessage="1" showErrorMessage="1" promptTitle="Type" prompt="Please select the from type choices" sqref="B18:B36 B41:B47" xr:uid="{00000000-0002-0000-0100-000004000000}">
      <formula1>INDIRECT(A18)</formula1>
    </dataValidation>
  </dataValidations>
  <hyperlinks>
    <hyperlink ref="A64" r:id="rId1" xr:uid="{00000000-0004-0000-0100-000000000000}"/>
    <hyperlink ref="F39:H39" location="Refrigeration!A18" display="*Click Here For Previous Measure Section" xr:uid="{00000000-0004-0000-0100-000001000000}"/>
    <hyperlink ref="D16:H16" location="Refrigeration!A41" display="*Click here for compressor/Condenser/Floating Head Pressure Controls" xr:uid="{00000000-0004-0000-0100-000002000000}"/>
  </hyperlinks>
  <printOptions horizontalCentered="1"/>
  <pageMargins left="0.25" right="0.25" top="0.4" bottom="0.4" header="0.5" footer="0.34"/>
  <pageSetup scale="71" fitToHeight="0" orientation="portrait" useFirstPageNumber="1" r:id="rId2"/>
  <headerFooter scaleWithDoc="0">
    <oddFooter>&amp;L&amp;8EasySave Plus Prescriptive Application&amp;R&amp;8Application Version: 2/14/2020</oddFooter>
  </headerFooter>
  <rowBreaks count="1" manualBreakCount="1">
    <brk id="52" max="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27F4-EEF7-4AFC-A879-B5E8BD567869}">
  <dimension ref="A1:B2"/>
  <sheetViews>
    <sheetView workbookViewId="0">
      <selection activeCell="E16" sqref="E16"/>
    </sheetView>
  </sheetViews>
  <sheetFormatPr defaultRowHeight="12.75"/>
  <sheetData>
    <row r="1" spans="1:2">
      <c r="A1" s="135" t="s">
        <v>213</v>
      </c>
      <c r="B1" s="135" t="s">
        <v>214</v>
      </c>
    </row>
    <row r="2" spans="1:2">
      <c r="A2" s="136">
        <v>46098</v>
      </c>
      <c r="B2" s="137" t="s">
        <v>215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B437FE3A37BC4BBF404129643E5483" ma:contentTypeVersion="" ma:contentTypeDescription="Create a new document." ma:contentTypeScope="" ma:versionID="a07f0f518b9b60463cac6a835bc3f53a">
  <xsd:schema xmlns:xsd="http://www.w3.org/2001/XMLSchema" xmlns:xs="http://www.w3.org/2001/XMLSchema" xmlns:p="http://schemas.microsoft.com/office/2006/metadata/properties" xmlns:ns2="bc44185e-b1c7-4c61-8730-06d3a76c808c" xmlns:ns3="10b2fde8-f4e7-42c5-9e82-efb2024aeaa6" targetNamespace="http://schemas.microsoft.com/office/2006/metadata/properties" ma:root="true" ma:fieldsID="8f705d48335bffb08aad66dbbebff750" ns2:_="" ns3:_="">
    <xsd:import namespace="bc44185e-b1c7-4c61-8730-06d3a76c808c"/>
    <xsd:import namespace="10b2fde8-f4e7-42c5-9e82-efb2024aea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4185e-b1c7-4c61-8730-06d3a76c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2fde8-f4e7-42c5-9e82-efb2024aea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089F8D-54AE-4FC5-A2A7-79FF3C276C84}">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10b2fde8-f4e7-42c5-9e82-efb2024aeaa6"/>
    <ds:schemaRef ds:uri="http://purl.org/dc/terms/"/>
    <ds:schemaRef ds:uri="http://schemas.microsoft.com/office/2006/documentManagement/types"/>
    <ds:schemaRef ds:uri="http://www.w3.org/XML/1998/namespace"/>
    <ds:schemaRef ds:uri="bc44185e-b1c7-4c61-8730-06d3a76c808c"/>
    <ds:schemaRef ds:uri="http://purl.org/dc/dcmitype/"/>
  </ds:schemaRefs>
</ds:datastoreItem>
</file>

<file path=customXml/itemProps2.xml><?xml version="1.0" encoding="utf-8"?>
<ds:datastoreItem xmlns:ds="http://schemas.openxmlformats.org/officeDocument/2006/customXml" ds:itemID="{A4F8AA91-4E0B-4172-A06A-B25D204E0706}">
  <ds:schemaRefs>
    <ds:schemaRef ds:uri="http://schemas.microsoft.com/sharepoint/v3/contenttype/forms"/>
  </ds:schemaRefs>
</ds:datastoreItem>
</file>

<file path=customXml/itemProps3.xml><?xml version="1.0" encoding="utf-8"?>
<ds:datastoreItem xmlns:ds="http://schemas.openxmlformats.org/officeDocument/2006/customXml" ds:itemID="{675E952F-D420-42F2-B697-941E7362A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4185e-b1c7-4c61-8730-06d3a76c808c"/>
    <ds:schemaRef ds:uri="10b2fde8-f4e7-42c5-9e82-efb2024ae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Cover</vt:lpstr>
      <vt:lpstr>Refrigeration</vt:lpstr>
      <vt:lpstr>Version History</vt:lpstr>
      <vt:lpstr>Refrigeration!Automatic_Door_Closers</vt:lpstr>
      <vt:lpstr>Refrigeration!Floating_Head_Pressure_Controls</vt:lpstr>
      <vt:lpstr>Refrigeration!High_Efficiency_Freezer</vt:lpstr>
      <vt:lpstr>Refrigeration!High_Efficiency_Refrigerator</vt:lpstr>
      <vt:lpstr>Refrigeration!LED_Case_Lighting</vt:lpstr>
      <vt:lpstr>Cover!Print_Area</vt:lpstr>
      <vt:lpstr>Refrigeration!Print_Area</vt:lpstr>
      <vt:lpstr>Refrigeration!Refrigeration2</vt:lpstr>
      <vt:lpstr>Refrigeration!RefrigerationMeasure</vt:lpstr>
      <vt:lpstr>Refrigeration!SPM_to_EC_Motors</vt:lpstr>
      <vt:lpstr>Refrigeration!Strip_Curtains</vt:lpstr>
      <vt:lpstr>Refrigeration!Vending_Machine_Control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Incentive Application - TEP Large Existing</dc:title>
  <dc:subject/>
  <dc:creator>ew</dc:creator>
  <cp:keywords/>
  <dc:description/>
  <cp:lastModifiedBy>Katherine Hsu</cp:lastModifiedBy>
  <cp:revision/>
  <dcterms:created xsi:type="dcterms:W3CDTF">2003-03-20T18:04:27Z</dcterms:created>
  <dcterms:modified xsi:type="dcterms:W3CDTF">2026-03-19T22:13:28Z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2022-11-16T04:42:03Z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6c9e50eb-8d17-4334-bcce-0075fc50f001</vt:lpwstr>
  </property>
  <property fmtid="{D5CDD505-2E9C-101B-9397-08002B2CF9AE}" pid="8" name="MSIP_Label_48141450-2387-4aca-b41f-19cd6be9dd3c_ContentBits">
    <vt:lpwstr>0</vt:lpwstr>
  </property>
  <property fmtid="{D5CDD505-2E9C-101B-9397-08002B2CF9AE}" pid="9" name="ContentTypeId">
    <vt:lpwstr>0x0101007EB437FE3A37BC4BBF404129643E5483</vt:lpwstr>
  </property>
  <property fmtid="{D5CDD505-2E9C-101B-9397-08002B2CF9AE}" pid="10" name="MediaServiceImageTags">
    <vt:lpwstr/>
  </property>
</Properties>
</file>