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franklinenergy-my.sharepoint.com/personal/groemer_franklinenergy_com/Documents/TEP/Apps/2026/OneDrive_2_3-19-2026/"/>
    </mc:Choice>
  </mc:AlternateContent>
  <xr:revisionPtr revIDLastSave="118" documentId="8_{E7418E3C-2052-4D29-BF73-EE59E4C894AD}" xr6:coauthVersionLast="47" xr6:coauthVersionMax="47" xr10:uidLastSave="{638C983B-ACE6-4E11-9C9F-FD9306D7DFED}"/>
  <bookViews>
    <workbookView xWindow="-108" yWindow="-108" windowWidth="23256" windowHeight="12456" tabRatio="868" firstSheet="1" activeTab="1" xr2:uid="{00000000-000D-0000-FFFF-FFFF00000000}"/>
  </bookViews>
  <sheets>
    <sheet name="Cover" sheetId="64" r:id="rId1"/>
    <sheet name="Fume Hood" sheetId="63" r:id="rId2"/>
    <sheet name="Version History" sheetId="65" state="hidden" r:id="rId3"/>
  </sheets>
  <definedNames>
    <definedName name="Advanced_Power_Strips">'Fume Hood'!$M$60:$O$60</definedName>
    <definedName name="AdvancedPower">'Fume Hood'!$J$59</definedName>
    <definedName name="Commercial_Software_Power_Management">'Fume Hood'!$J$67:$J$68</definedName>
    <definedName name="Load_Sensor">'Fume Hood'!$N$61</definedName>
    <definedName name="Occupancy">'Fume Hood'!$M$61:$M$64</definedName>
    <definedName name="PowerMgmt">'Fume Hood'!$J$60</definedName>
    <definedName name="_xlnm.Print_Area" localSheetId="0">Cover!$A$1:$N$54</definedName>
    <definedName name="_xlnm.Print_Area" localSheetId="1">'Fume Hood'!$A$1:$H$34</definedName>
    <definedName name="Timer_Plug">'Fume Hood'!$O$61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3" l="1"/>
  <c r="H23" i="63"/>
  <c r="H24" i="63"/>
  <c r="H25" i="63"/>
  <c r="H26" i="63"/>
  <c r="H27" i="63"/>
  <c r="H28" i="63"/>
  <c r="H29" i="63"/>
  <c r="H30" i="63"/>
  <c r="G29" i="63"/>
  <c r="G30" i="63"/>
  <c r="G22" i="63"/>
  <c r="G23" i="63"/>
  <c r="G24" i="63"/>
  <c r="G25" i="63"/>
  <c r="G26" i="63"/>
  <c r="G27" i="63"/>
  <c r="G28" i="63"/>
  <c r="G21" i="63"/>
  <c r="I30" i="63"/>
  <c r="I29" i="63"/>
  <c r="I28" i="63"/>
  <c r="I27" i="63"/>
  <c r="I26" i="63"/>
  <c r="I25" i="63"/>
  <c r="I24" i="63"/>
  <c r="I23" i="63"/>
  <c r="I22" i="63"/>
  <c r="I21" i="63"/>
  <c r="I20" i="63"/>
  <c r="I31" i="63"/>
  <c r="J66" i="63"/>
  <c r="J87" i="63" s="1"/>
  <c r="J85" i="63"/>
  <c r="H21" i="63" l="1"/>
  <c r="J86" i="63"/>
  <c r="H31" i="63" l="1"/>
  <c r="H33" i="6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tc={7E433511-D157-4EC3-A77D-DF8AEAA2E88B}</author>
  </authors>
  <commentList>
    <comment ref="K101" authorId="0" shapeId="0" xr:uid="{7E433511-D157-4EC3-A77D-DF8AEAA2E88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@Katherine Hsu this incentive looks to be 960 in the Summary
Reply:
    But it could have been overlooked last time
Reply:
    Incentives were meant to be kept the same from 2023, I think 960 in the summary was just a typo from 850 </t>
      </text>
    </comment>
  </commentList>
</comments>
</file>

<file path=xl/sharedStrings.xml><?xml version="1.0" encoding="utf-8"?>
<sst xmlns="http://schemas.openxmlformats.org/spreadsheetml/2006/main" count="105" uniqueCount="93">
  <si>
    <t>Business Energy Solutions</t>
  </si>
  <si>
    <t>2026 Rebate Application</t>
  </si>
  <si>
    <t>Prescriptive Measures for Existing Facilities</t>
  </si>
  <si>
    <t>Exhaust System Measures</t>
  </si>
  <si>
    <t>Submit application to:</t>
  </si>
  <si>
    <t>TEP Business Energy Solutions</t>
  </si>
  <si>
    <t>Tel: 1-866-473-8761</t>
  </si>
  <si>
    <t>tepbes@franklinenergy.com</t>
  </si>
  <si>
    <t>Application Process</t>
  </si>
  <si>
    <t>1. Submit a Pre-Notification Application.</t>
  </si>
  <si>
    <t>2. Install the qualified technology.</t>
  </si>
  <si>
    <t>3. Submit a complete, signed Final Application with all documentation.</t>
  </si>
  <si>
    <t>4. Receive incentive check within 6 weeks of Final Application approval.</t>
  </si>
  <si>
    <t>Last Modified: 1/1/2024</t>
  </si>
  <si>
    <t>TEP - Prescriptive Application</t>
  </si>
  <si>
    <t>Exhaust Systems</t>
  </si>
  <si>
    <t>Project Name:</t>
  </si>
  <si>
    <t>TEP Account #:</t>
  </si>
  <si>
    <t>Measure Incentives &amp; Specifications</t>
  </si>
  <si>
    <t>Feet Per Minute (FPM)</t>
  </si>
  <si>
    <t>50 FPM</t>
  </si>
  <si>
    <t>60 FPM</t>
  </si>
  <si>
    <t>High Efficiency Low Flow Fume Hood - 48" wide</t>
  </si>
  <si>
    <t>$810/Hood</t>
  </si>
  <si>
    <t>$550/Hood</t>
  </si>
  <si>
    <t>High Efficiency Low Flow Fume Hood - 60" wide</t>
  </si>
  <si>
    <t>$600/Hood</t>
  </si>
  <si>
    <t>High Efficiency Low Flow Fume Hood - 72" wide</t>
  </si>
  <si>
    <t>$850/Hood</t>
  </si>
  <si>
    <t>$690/Hood</t>
  </si>
  <si>
    <t>High Efficiency Low Flow Fume Hood - 96" wide</t>
  </si>
  <si>
    <t>$1,650/Hood</t>
  </si>
  <si>
    <t>$1,140/Hood</t>
  </si>
  <si>
    <r>
      <rPr>
        <b/>
        <sz val="11"/>
        <color rgb="FF000000"/>
        <rFont val="Arial"/>
        <family val="2"/>
      </rPr>
      <t xml:space="preserve">High Efficiency Low Flow Laboratory Fume Hoods
</t>
    </r>
    <r>
      <rPr>
        <sz val="11"/>
        <color rgb="FF000000"/>
        <rFont val="Arial"/>
        <family val="2"/>
      </rPr>
      <t xml:space="preserve">Measure: Install High Efficiency Low Flow Laboratory Fume hoods with face airflow velocity of 50 to 60 Feet per Minute (FPM) .
    • Eligibility: New System or replacment of existing unit with Face Airflow of approximately 100 FPM.
</t>
    </r>
    <r>
      <rPr>
        <i/>
        <sz val="11"/>
        <color rgb="FF000000"/>
        <rFont val="Arial"/>
        <family val="2"/>
      </rPr>
      <t xml:space="preserve">    • </t>
    </r>
    <r>
      <rPr>
        <sz val="11"/>
        <color rgb="FF000000"/>
        <rFont val="Arial"/>
        <family val="2"/>
      </rPr>
      <t>Upgraded System must meet all state and local codes and/or the authority with appropriate jurisdiction.
    • Provide a listing of units installed by space including model # and size for verification purposes.</t>
    </r>
  </si>
  <si>
    <t>High Efficiency Low Flow Fume Hood</t>
  </si>
  <si>
    <t>Measure</t>
  </si>
  <si>
    <t>Flow Velocity</t>
  </si>
  <si>
    <t>Width x Sash Height</t>
  </si>
  <si>
    <t>Manufacturer</t>
  </si>
  <si>
    <t>Model #</t>
  </si>
  <si>
    <t>Quantity</t>
  </si>
  <si>
    <t>Incentive/Unit</t>
  </si>
  <si>
    <t>Subtotal</t>
  </si>
  <si>
    <t>Project Completion Date</t>
  </si>
  <si>
    <t>All work shall be performed in accordance with all applicable professional standards and comply with all applicable federal, state, and local laws, ordinances, codes and regulations.</t>
  </si>
  <si>
    <t>Fume Hood Total</t>
  </si>
  <si>
    <t>Exhaust  System Total</t>
  </si>
  <si>
    <t>Incentives cannot exceed 75% of incremental measure cost.</t>
  </si>
  <si>
    <t>Hi_E_Low_Flow_Hood</t>
  </si>
  <si>
    <t>Timer_Power_Strips</t>
  </si>
  <si>
    <t>Kitchen Hood DCV</t>
  </si>
  <si>
    <t>Load_Sensor</t>
  </si>
  <si>
    <t>Timer_Plug</t>
  </si>
  <si>
    <t>8-Outlet</t>
  </si>
  <si>
    <t>10-Outlet</t>
  </si>
  <si>
    <t>Kitchen Exhaust Hood/Fan with controls</t>
  </si>
  <si>
    <t>Exhaust_Fan_Rating_3_HP</t>
  </si>
  <si>
    <t>Exhaust_Fan_Rating_5_HP</t>
  </si>
  <si>
    <t>Exhaust_Fan_Rating_10_HP</t>
  </si>
  <si>
    <t>Exhaust_Fan_Rating_15_HP</t>
  </si>
  <si>
    <t>Exhaust_Fan_Rating_20_HP</t>
  </si>
  <si>
    <t>Exhaust_Fan_Rating_25_HP</t>
  </si>
  <si>
    <t>Look Up Incentive</t>
  </si>
  <si>
    <t>High E Hood</t>
  </si>
  <si>
    <t>Hi E Hood width x Sash Height</t>
  </si>
  <si>
    <t>50 FPM48" x 18"</t>
  </si>
  <si>
    <t>50 FPM48" x 28"</t>
  </si>
  <si>
    <t>50 FPM60" x 18"</t>
  </si>
  <si>
    <t>50 FPM60" x 28"</t>
  </si>
  <si>
    <t>50 FPM72" x 18"</t>
  </si>
  <si>
    <t>50 FPM72" x 28"</t>
  </si>
  <si>
    <t>50 FPM96" x 18"</t>
  </si>
  <si>
    <t>50 FPM96" x 28"</t>
  </si>
  <si>
    <t>60 FPM48" x 18"</t>
  </si>
  <si>
    <t>60 FPM48" x 28"</t>
  </si>
  <si>
    <t>60 FPM60" x 18"</t>
  </si>
  <si>
    <t>60 FPM60" x 28"</t>
  </si>
  <si>
    <t>60 FPM72" x 18"</t>
  </si>
  <si>
    <t>60 FPM72" x 28"</t>
  </si>
  <si>
    <t>60 FPM96" x 18"</t>
  </si>
  <si>
    <t>60 FPM96" x 28"</t>
  </si>
  <si>
    <t>48" x 18"</t>
  </si>
  <si>
    <t>48" x 28"</t>
  </si>
  <si>
    <t>60" x 18"</t>
  </si>
  <si>
    <t>60" x 28"</t>
  </si>
  <si>
    <t>72" x 18"</t>
  </si>
  <si>
    <t>72" x 28"</t>
  </si>
  <si>
    <t>96" x 18"</t>
  </si>
  <si>
    <t>96" x 28"</t>
  </si>
  <si>
    <t>.</t>
  </si>
  <si>
    <t>Change Date</t>
  </si>
  <si>
    <t>Notes</t>
  </si>
  <si>
    <t>Updated dates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</si>
</sst>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[$-409]mmmm\ d\,\ yyyy;@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b/>
      <sz val="11.5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24"/>
      <name val="Arial"/>
      <family val="2"/>
    </font>
    <font>
      <b/>
      <sz val="10"/>
      <color indexed="10"/>
      <name val="Arial"/>
      <family val="2"/>
    </font>
    <font>
      <b/>
      <sz val="11"/>
      <name val="Calibri"/>
      <family val="2"/>
    </font>
    <font>
      <b/>
      <sz val="26"/>
      <name val="Arial"/>
      <family val="2"/>
    </font>
    <font>
      <b/>
      <sz val="18"/>
      <name val="Arial"/>
      <family val="2"/>
    </font>
    <font>
      <sz val="18"/>
      <color indexed="39"/>
      <name val="Arial"/>
      <family val="2"/>
    </font>
    <font>
      <u/>
      <sz val="22"/>
      <name val="Arial"/>
      <family val="2"/>
    </font>
    <font>
      <u/>
      <sz val="18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8000"/>
      <name val="Arial"/>
      <family val="2"/>
    </font>
    <font>
      <b/>
      <sz val="14"/>
      <color theme="0"/>
      <name val="Arial"/>
      <family val="2"/>
    </font>
    <font>
      <b/>
      <sz val="10.5"/>
      <color theme="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CC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horizontal="left"/>
    </xf>
    <xf numFmtId="0" fontId="19" fillId="0" borderId="0" applyNumberFormat="0" applyFill="0" applyBorder="0" applyAlignment="0" applyProtection="0">
      <alignment horizontal="left"/>
    </xf>
    <xf numFmtId="0" fontId="2" fillId="0" borderId="0">
      <alignment horizontal="left"/>
    </xf>
  </cellStyleXfs>
  <cellXfs count="120">
    <xf numFmtId="0" fontId="0" fillId="0" borderId="0" xfId="0">
      <alignment horizontal="left"/>
    </xf>
    <xf numFmtId="0" fontId="2" fillId="5" borderId="0" xfId="0" applyFont="1" applyFill="1">
      <alignment horizontal="left"/>
    </xf>
    <xf numFmtId="0" fontId="2" fillId="6" borderId="0" xfId="0" applyFont="1" applyFill="1" applyProtection="1">
      <alignment horizontal="left"/>
      <protection hidden="1"/>
    </xf>
    <xf numFmtId="8" fontId="20" fillId="6" borderId="1" xfId="0" applyNumberFormat="1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right" vertical="center"/>
      <protection hidden="1"/>
    </xf>
    <xf numFmtId="8" fontId="21" fillId="6" borderId="0" xfId="0" applyNumberFormat="1" applyFont="1" applyFill="1" applyAlignment="1" applyProtection="1">
      <alignment horizontal="right" vertical="center"/>
      <protection hidden="1"/>
    </xf>
    <xf numFmtId="49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right" vertical="top"/>
      <protection hidden="1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  <protection hidden="1"/>
    </xf>
    <xf numFmtId="0" fontId="23" fillId="8" borderId="7" xfId="0" applyFont="1" applyFill="1" applyBorder="1" applyAlignment="1" applyProtection="1">
      <alignment horizontal="center" vertical="center"/>
      <protection hidden="1"/>
    </xf>
    <xf numFmtId="0" fontId="23" fillId="8" borderId="1" xfId="0" applyFont="1" applyFill="1" applyBorder="1" applyAlignment="1" applyProtection="1">
      <alignment horizontal="center" vertical="center"/>
      <protection hidden="1"/>
    </xf>
    <xf numFmtId="0" fontId="2" fillId="3" borderId="0" xfId="2" applyFill="1">
      <alignment horizontal="left"/>
    </xf>
    <xf numFmtId="0" fontId="2" fillId="2" borderId="0" xfId="2" applyFill="1">
      <alignment horizontal="left"/>
    </xf>
    <xf numFmtId="0" fontId="11" fillId="2" borderId="0" xfId="2" applyFont="1" applyFill="1">
      <alignment horizontal="left"/>
    </xf>
    <xf numFmtId="0" fontId="12" fillId="2" borderId="0" xfId="2" applyFont="1" applyFill="1" applyAlignment="1">
      <alignment horizontal="left" vertical="center"/>
    </xf>
    <xf numFmtId="0" fontId="2" fillId="3" borderId="0" xfId="2" applyFill="1" applyAlignment="1">
      <alignment vertical="top" wrapText="1"/>
    </xf>
    <xf numFmtId="0" fontId="1" fillId="3" borderId="0" xfId="2" applyFont="1" applyFill="1" applyAlignment="1">
      <alignment horizontal="left" vertical="top"/>
    </xf>
    <xf numFmtId="0" fontId="2" fillId="3" borderId="0" xfId="2" applyFill="1" applyAlignment="1">
      <alignment horizontal="left" vertical="top"/>
    </xf>
    <xf numFmtId="0" fontId="2" fillId="3" borderId="0" xfId="2" applyFill="1" applyProtection="1">
      <alignment horizontal="left"/>
      <protection hidden="1"/>
    </xf>
    <xf numFmtId="0" fontId="2" fillId="3" borderId="0" xfId="2" applyFill="1" applyAlignment="1" applyProtection="1">
      <protection hidden="1"/>
    </xf>
    <xf numFmtId="0" fontId="18" fillId="3" borderId="0" xfId="2" applyFont="1" applyFill="1" applyAlignment="1" applyProtection="1">
      <alignment horizontal="right"/>
      <protection hidden="1"/>
    </xf>
    <xf numFmtId="0" fontId="6" fillId="4" borderId="0" xfId="2" applyFont="1" applyFill="1" applyAlignment="1">
      <alignment horizontal="left" vertical="center" readingOrder="1"/>
    </xf>
    <xf numFmtId="0" fontId="2" fillId="4" borderId="0" xfId="2" applyFill="1" applyProtection="1">
      <alignment horizontal="left"/>
      <protection hidden="1"/>
    </xf>
    <xf numFmtId="0" fontId="4" fillId="4" borderId="0" xfId="2" applyFont="1" applyFill="1" applyAlignment="1">
      <alignment horizontal="left" vertical="center" readingOrder="1"/>
    </xf>
    <xf numFmtId="6" fontId="8" fillId="6" borderId="1" xfId="0" applyNumberFormat="1" applyFont="1" applyFill="1" applyBorder="1" applyAlignment="1" applyProtection="1">
      <alignment horizontal="center" vertical="center"/>
      <protection hidden="1"/>
    </xf>
    <xf numFmtId="6" fontId="21" fillId="6" borderId="8" xfId="0" applyNumberFormat="1" applyFont="1" applyFill="1" applyBorder="1" applyAlignment="1" applyProtection="1">
      <alignment horizontal="center" vertical="center"/>
      <protection hidden="1"/>
    </xf>
    <xf numFmtId="6" fontId="6" fillId="6" borderId="9" xfId="0" applyNumberFormat="1" applyFont="1" applyFill="1" applyBorder="1" applyAlignment="1" applyProtection="1">
      <alignment horizontal="center" vertical="center"/>
      <protection hidden="1"/>
    </xf>
    <xf numFmtId="6" fontId="21" fillId="6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>
      <alignment horizontal="left"/>
    </xf>
    <xf numFmtId="0" fontId="24" fillId="0" borderId="0" xfId="0" applyFo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8" fontId="23" fillId="6" borderId="0" xfId="0" applyNumberFormat="1" applyFont="1" applyFill="1" applyAlignment="1" applyProtection="1">
      <alignment horizontal="right" vertical="center"/>
      <protection hidden="1"/>
    </xf>
    <xf numFmtId="0" fontId="25" fillId="9" borderId="0" xfId="0" applyFont="1" applyFill="1" applyAlignment="1" applyProtection="1">
      <alignment horizontal="left" vertical="center"/>
      <protection hidden="1"/>
    </xf>
    <xf numFmtId="164" fontId="26" fillId="9" borderId="0" xfId="0" applyNumberFormat="1" applyFont="1" applyFill="1" applyAlignment="1" applyProtection="1">
      <alignment horizontal="center" vertical="center"/>
      <protection hidden="1"/>
    </xf>
    <xf numFmtId="165" fontId="26" fillId="9" borderId="0" xfId="0" applyNumberFormat="1" applyFont="1" applyFill="1" applyAlignment="1" applyProtection="1">
      <alignment horizontal="center" vertical="center"/>
      <protection hidden="1"/>
    </xf>
    <xf numFmtId="0" fontId="2" fillId="6" borderId="11" xfId="0" applyFont="1" applyFill="1" applyBorder="1">
      <alignment horizontal="left"/>
    </xf>
    <xf numFmtId="0" fontId="2" fillId="6" borderId="3" xfId="0" applyFont="1" applyFill="1" applyBorder="1">
      <alignment horizontal="left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8" fillId="10" borderId="20" xfId="0" applyFont="1" applyFill="1" applyBorder="1" applyAlignment="1">
      <alignment horizontal="left" vertical="center"/>
    </xf>
    <xf numFmtId="0" fontId="28" fillId="10" borderId="21" xfId="0" applyFont="1" applyFill="1" applyBorder="1" applyAlignment="1">
      <alignment horizontal="left" vertical="center"/>
    </xf>
    <xf numFmtId="0" fontId="28" fillId="10" borderId="22" xfId="0" applyFont="1" applyFill="1" applyBorder="1" applyAlignment="1">
      <alignment horizontal="left" vertical="center"/>
    </xf>
    <xf numFmtId="0" fontId="2" fillId="6" borderId="0" xfId="0" applyFont="1" applyFill="1">
      <alignment horizontal="left"/>
    </xf>
    <xf numFmtId="0" fontId="2" fillId="6" borderId="28" xfId="0" applyFont="1" applyFill="1" applyBorder="1" applyAlignment="1">
      <alignment horizontal="center" vertical="center"/>
    </xf>
    <xf numFmtId="0" fontId="2" fillId="6" borderId="4" xfId="0" applyFont="1" applyFill="1" applyBorder="1">
      <alignment horizontal="left"/>
    </xf>
    <xf numFmtId="0" fontId="1" fillId="6" borderId="33" xfId="0" applyFont="1" applyFill="1" applyBorder="1" applyAlignment="1">
      <alignment horizontal="center" vertical="center" wrapText="1"/>
    </xf>
    <xf numFmtId="0" fontId="1" fillId="0" borderId="0" xfId="2" applyFont="1">
      <alignment horizontal="left"/>
    </xf>
    <xf numFmtId="14" fontId="2" fillId="0" borderId="0" xfId="2" applyNumberFormat="1">
      <alignment horizontal="left"/>
    </xf>
    <xf numFmtId="0" fontId="2" fillId="0" borderId="0" xfId="2">
      <alignment horizontal="left"/>
    </xf>
    <xf numFmtId="0" fontId="10" fillId="3" borderId="0" xfId="2" applyFont="1" applyFill="1" applyAlignment="1" applyProtection="1">
      <alignment horizontal="center"/>
      <protection hidden="1"/>
    </xf>
    <xf numFmtId="0" fontId="10" fillId="3" borderId="0" xfId="2" applyFont="1" applyFill="1" applyAlignment="1" applyProtection="1">
      <alignment horizontal="center" wrapText="1"/>
      <protection hidden="1"/>
    </xf>
    <xf numFmtId="14" fontId="1" fillId="3" borderId="0" xfId="2" applyNumberFormat="1" applyFont="1" applyFill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 applyProtection="1">
      <alignment horizontal="center"/>
      <protection hidden="1"/>
    </xf>
    <xf numFmtId="0" fontId="14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 wrapText="1"/>
    </xf>
    <xf numFmtId="0" fontId="19" fillId="3" borderId="0" xfId="1" applyFill="1" applyAlignment="1" applyProtection="1">
      <alignment horizontal="center"/>
      <protection locked="0" hidden="1"/>
    </xf>
    <xf numFmtId="0" fontId="15" fillId="3" borderId="0" xfId="2" applyFont="1" applyFill="1" applyAlignment="1" applyProtection="1">
      <alignment horizontal="center"/>
      <protection locked="0" hidden="1"/>
    </xf>
    <xf numFmtId="0" fontId="16" fillId="3" borderId="0" xfId="2" applyFont="1" applyFill="1" applyAlignment="1" applyProtection="1">
      <alignment horizontal="center"/>
      <protection locked="0" hidden="1"/>
    </xf>
    <xf numFmtId="0" fontId="17" fillId="3" borderId="0" xfId="2" applyFont="1" applyFill="1" applyAlignment="1" applyProtection="1">
      <alignment horizontal="center"/>
      <protection locked="0" hidden="1"/>
    </xf>
    <xf numFmtId="0" fontId="27" fillId="3" borderId="0" xfId="1" applyFont="1" applyFill="1" applyAlignment="1" applyProtection="1">
      <alignment horizontal="left"/>
      <protection locked="0" hidden="1"/>
    </xf>
    <xf numFmtId="0" fontId="2" fillId="3" borderId="0" xfId="2" applyFill="1" applyAlignment="1">
      <alignment horizontal="center"/>
    </xf>
    <xf numFmtId="0" fontId="6" fillId="10" borderId="7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8" xfId="0" applyFont="1" applyFill="1" applyBorder="1" applyAlignment="1" applyProtection="1">
      <alignment horizontal="center" wrapText="1"/>
      <protection hidden="1"/>
    </xf>
    <xf numFmtId="0" fontId="2" fillId="6" borderId="19" xfId="0" applyFont="1" applyFill="1" applyBorder="1" applyAlignment="1" applyProtection="1">
      <alignment horizontal="center" wrapText="1"/>
      <protection hidden="1"/>
    </xf>
    <xf numFmtId="0" fontId="2" fillId="6" borderId="3" xfId="0" applyFont="1" applyFill="1" applyBorder="1" applyAlignment="1" applyProtection="1">
      <alignment horizontal="center" wrapText="1"/>
      <protection hidden="1"/>
    </xf>
    <xf numFmtId="0" fontId="2" fillId="6" borderId="0" xfId="0" applyFont="1" applyFill="1" applyAlignment="1" applyProtection="1">
      <alignment horizontal="center" wrapText="1"/>
      <protection hidden="1"/>
    </xf>
    <xf numFmtId="0" fontId="28" fillId="10" borderId="20" xfId="0" applyFont="1" applyFill="1" applyBorder="1" applyAlignment="1" applyProtection="1">
      <alignment horizontal="left" vertical="center"/>
      <protection hidden="1"/>
    </xf>
    <xf numFmtId="0" fontId="28" fillId="10" borderId="21" xfId="0" applyFont="1" applyFill="1" applyBorder="1" applyAlignment="1" applyProtection="1">
      <alignment horizontal="left" vertical="center"/>
      <protection hidden="1"/>
    </xf>
    <xf numFmtId="0" fontId="28" fillId="10" borderId="22" xfId="0" applyFont="1" applyFill="1" applyBorder="1" applyAlignment="1" applyProtection="1">
      <alignment horizontal="left" vertical="center"/>
      <protection hidden="1"/>
    </xf>
    <xf numFmtId="0" fontId="7" fillId="6" borderId="7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24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25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17" xfId="0" applyNumberFormat="1" applyFont="1" applyFill="1" applyBorder="1" applyAlignment="1" applyProtection="1">
      <alignment horizontal="left" vertical="center" wrapText="1"/>
      <protection locked="0"/>
    </xf>
    <xf numFmtId="0" fontId="30" fillId="6" borderId="3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16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left" vertical="top" wrapText="1"/>
    </xf>
    <xf numFmtId="5" fontId="2" fillId="6" borderId="29" xfId="0" applyNumberFormat="1" applyFont="1" applyFill="1" applyBorder="1" applyAlignment="1">
      <alignment horizontal="center" vertical="center" wrapText="1"/>
    </xf>
    <xf numFmtId="5" fontId="2" fillId="6" borderId="30" xfId="0" applyNumberFormat="1" applyFont="1" applyFill="1" applyBorder="1" applyAlignment="1">
      <alignment horizontal="center" vertical="center" wrapText="1"/>
    </xf>
    <xf numFmtId="5" fontId="2" fillId="6" borderId="32" xfId="0" applyNumberFormat="1" applyFont="1" applyFill="1" applyBorder="1" applyAlignment="1">
      <alignment horizontal="center" vertical="center" wrapText="1"/>
    </xf>
    <xf numFmtId="5" fontId="2" fillId="6" borderId="31" xfId="0" applyNumberFormat="1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left" vertical="center" wrapText="1"/>
    </xf>
    <xf numFmtId="14" fontId="3" fillId="6" borderId="34" xfId="0" applyNumberFormat="1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2E1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49</xdr:row>
      <xdr:rowOff>161924</xdr:rowOff>
    </xdr:from>
    <xdr:to>
      <xdr:col>13</xdr:col>
      <xdr:colOff>38100</xdr:colOff>
      <xdr:row>51</xdr:row>
      <xdr:rowOff>95249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E38C2261-C5F9-486D-A374-174AA57904F9}"/>
            </a:ext>
          </a:extLst>
        </xdr:cNvPr>
        <xdr:cNvSpPr txBox="1">
          <a:spLocks noChangeArrowheads="1"/>
        </xdr:cNvSpPr>
      </xdr:nvSpPr>
      <xdr:spPr bwMode="auto">
        <a:xfrm>
          <a:off x="485775" y="12877799"/>
          <a:ext cx="7467600" cy="2571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Funded by TEP customers and approved by the Arizona Corporation Commission</a:t>
          </a:r>
        </a:p>
      </xdr:txBody>
    </xdr:sp>
    <xdr:clientData/>
  </xdr:twoCellAnchor>
  <xdr:twoCellAnchor editAs="oneCell">
    <xdr:from>
      <xdr:col>0</xdr:col>
      <xdr:colOff>314325</xdr:colOff>
      <xdr:row>1</xdr:row>
      <xdr:rowOff>123825</xdr:rowOff>
    </xdr:from>
    <xdr:to>
      <xdr:col>6</xdr:col>
      <xdr:colOff>129540</xdr:colOff>
      <xdr:row>5</xdr:row>
      <xdr:rowOff>152400</xdr:rowOff>
    </xdr:to>
    <xdr:pic>
      <xdr:nvPicPr>
        <xdr:cNvPr id="3246" name="Picture 1">
          <a:extLst>
            <a:ext uri="{FF2B5EF4-FFF2-40B4-BE49-F238E27FC236}">
              <a16:creationId xmlns:a16="http://schemas.microsoft.com/office/drawing/2014/main" id="{66ECE46D-E9F0-4165-9600-AC36EACB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85750"/>
          <a:ext cx="34766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167640</xdr:rowOff>
    </xdr:to>
    <xdr:sp macro="" textlink="">
      <xdr:nvSpPr>
        <xdr:cNvPr id="2892" name="Text Box 9">
          <a:extLst>
            <a:ext uri="{FF2B5EF4-FFF2-40B4-BE49-F238E27FC236}">
              <a16:creationId xmlns:a16="http://schemas.microsoft.com/office/drawing/2014/main" id="{D9A4AC47-784B-46F8-AF0F-31CA038F6835}"/>
            </a:ext>
          </a:extLst>
        </xdr:cNvPr>
        <xdr:cNvSpPr txBox="1">
          <a:spLocks noChangeArrowheads="1"/>
        </xdr:cNvSpPr>
      </xdr:nvSpPr>
      <xdr:spPr bwMode="auto">
        <a:xfrm>
          <a:off x="1447800" y="7286625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167640</xdr:rowOff>
    </xdr:to>
    <xdr:sp macro="" textlink="">
      <xdr:nvSpPr>
        <xdr:cNvPr id="2893" name="Text Box 10">
          <a:extLst>
            <a:ext uri="{FF2B5EF4-FFF2-40B4-BE49-F238E27FC236}">
              <a16:creationId xmlns:a16="http://schemas.microsoft.com/office/drawing/2014/main" id="{BDA34197-FC31-42D3-9541-9FE8892C1819}"/>
            </a:ext>
          </a:extLst>
        </xdr:cNvPr>
        <xdr:cNvSpPr txBox="1">
          <a:spLocks noChangeArrowheads="1"/>
        </xdr:cNvSpPr>
      </xdr:nvSpPr>
      <xdr:spPr bwMode="auto">
        <a:xfrm>
          <a:off x="1447800" y="7286625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167640</xdr:rowOff>
    </xdr:to>
    <xdr:sp macro="" textlink="">
      <xdr:nvSpPr>
        <xdr:cNvPr id="2894" name="Text Box 11">
          <a:extLst>
            <a:ext uri="{FF2B5EF4-FFF2-40B4-BE49-F238E27FC236}">
              <a16:creationId xmlns:a16="http://schemas.microsoft.com/office/drawing/2014/main" id="{3AC8F0C9-3497-4E1A-B26A-BFA998E5CA03}"/>
            </a:ext>
          </a:extLst>
        </xdr:cNvPr>
        <xdr:cNvSpPr txBox="1">
          <a:spLocks noChangeArrowheads="1"/>
        </xdr:cNvSpPr>
      </xdr:nvSpPr>
      <xdr:spPr bwMode="auto">
        <a:xfrm>
          <a:off x="1447800" y="7286625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167640</xdr:rowOff>
    </xdr:to>
    <xdr:sp macro="" textlink="">
      <xdr:nvSpPr>
        <xdr:cNvPr id="2895" name="Text Box 12">
          <a:extLst>
            <a:ext uri="{FF2B5EF4-FFF2-40B4-BE49-F238E27FC236}">
              <a16:creationId xmlns:a16="http://schemas.microsoft.com/office/drawing/2014/main" id="{BE39833E-A222-4AD8-A780-830443A94852}"/>
            </a:ext>
          </a:extLst>
        </xdr:cNvPr>
        <xdr:cNvSpPr txBox="1">
          <a:spLocks noChangeArrowheads="1"/>
        </xdr:cNvSpPr>
      </xdr:nvSpPr>
      <xdr:spPr bwMode="auto">
        <a:xfrm>
          <a:off x="1447800" y="7286625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167640</xdr:rowOff>
    </xdr:to>
    <xdr:sp macro="" textlink="">
      <xdr:nvSpPr>
        <xdr:cNvPr id="2896" name="Text Box 13">
          <a:extLst>
            <a:ext uri="{FF2B5EF4-FFF2-40B4-BE49-F238E27FC236}">
              <a16:creationId xmlns:a16="http://schemas.microsoft.com/office/drawing/2014/main" id="{C598C319-048A-44B7-8E0E-AF15CCD0AE89}"/>
            </a:ext>
          </a:extLst>
        </xdr:cNvPr>
        <xdr:cNvSpPr txBox="1">
          <a:spLocks noChangeArrowheads="1"/>
        </xdr:cNvSpPr>
      </xdr:nvSpPr>
      <xdr:spPr bwMode="auto">
        <a:xfrm>
          <a:off x="1447800" y="7286625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167640</xdr:rowOff>
    </xdr:to>
    <xdr:sp macro="" textlink="">
      <xdr:nvSpPr>
        <xdr:cNvPr id="2897" name="Text Box 14">
          <a:extLst>
            <a:ext uri="{FF2B5EF4-FFF2-40B4-BE49-F238E27FC236}">
              <a16:creationId xmlns:a16="http://schemas.microsoft.com/office/drawing/2014/main" id="{A4E6CC4A-DCB2-4E6D-8DDA-EAAD71EACD62}"/>
            </a:ext>
          </a:extLst>
        </xdr:cNvPr>
        <xdr:cNvSpPr txBox="1">
          <a:spLocks noChangeArrowheads="1"/>
        </xdr:cNvSpPr>
      </xdr:nvSpPr>
      <xdr:spPr bwMode="auto">
        <a:xfrm>
          <a:off x="1447800" y="7286625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167640</xdr:rowOff>
    </xdr:to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650695E0-6665-4FC1-9E4D-C8B80348EABB}"/>
            </a:ext>
          </a:extLst>
        </xdr:cNvPr>
        <xdr:cNvSpPr txBox="1">
          <a:spLocks noChangeArrowheads="1"/>
        </xdr:cNvSpPr>
      </xdr:nvSpPr>
      <xdr:spPr bwMode="auto">
        <a:xfrm>
          <a:off x="1447800" y="7286625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167640</xdr:rowOff>
    </xdr:to>
    <xdr:sp macro="" textlink="">
      <xdr:nvSpPr>
        <xdr:cNvPr id="2899" name="Text Box 16">
          <a:extLst>
            <a:ext uri="{FF2B5EF4-FFF2-40B4-BE49-F238E27FC236}">
              <a16:creationId xmlns:a16="http://schemas.microsoft.com/office/drawing/2014/main" id="{D7447012-3B70-45F2-9684-DE32F4FACC11}"/>
            </a:ext>
          </a:extLst>
        </xdr:cNvPr>
        <xdr:cNvSpPr txBox="1">
          <a:spLocks noChangeArrowheads="1"/>
        </xdr:cNvSpPr>
      </xdr:nvSpPr>
      <xdr:spPr bwMode="auto">
        <a:xfrm>
          <a:off x="1447800" y="7286625"/>
          <a:ext cx="1905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590550</xdr:colOff>
      <xdr:row>0</xdr:row>
      <xdr:rowOff>47625</xdr:rowOff>
    </xdr:from>
    <xdr:to>
      <xdr:col>7</xdr:col>
      <xdr:colOff>891540</xdr:colOff>
      <xdr:row>1</xdr:row>
      <xdr:rowOff>398145</xdr:rowOff>
    </xdr:to>
    <xdr:pic>
      <xdr:nvPicPr>
        <xdr:cNvPr id="2900" name="Picture 9">
          <a:extLst>
            <a:ext uri="{FF2B5EF4-FFF2-40B4-BE49-F238E27FC236}">
              <a16:creationId xmlns:a16="http://schemas.microsoft.com/office/drawing/2014/main" id="{2D0299BB-2FF1-4A3E-B496-5CE834D9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7625"/>
          <a:ext cx="1476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therine Hsu" id="{2C21F24C-F29A-4ACB-897A-F831C487FE70}" userId="khsu@franklinenergy.com" providerId="PeoplePicker"/>
  <person displayName="Katherine Hsu" id="{1F4FE357-5D32-47C4-9781-6947A62A88B5}" userId="S::khsu@franklinenergy.com::3147e843-5c22-4689-a5a5-39e9fa181eb1" providerId="AD"/>
  <person displayName="Nicholas Dombrosky" id="{B863C67A-4B53-4451-A3E0-14ACE934071A}" userId="S::ndombrosky@franklinenergy.com::b3bd36ee-4cee-4fc8-9bd7-97ae5f69461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01" dT="2024-01-02T22:17:55.43" personId="{B863C67A-4B53-4451-A3E0-14ACE934071A}" id="{7E433511-D157-4EC3-A77D-DF8AEAA2E88B}">
    <text>@Katherine Hsu this incentive looks to be 960 in the Summary</text>
    <mentions>
      <mention mentionpersonId="{2C21F24C-F29A-4ACB-897A-F831C487FE70}" mentionId="{A39A0944-FC31-46CB-B828-E57AC42FDCEB}" startIndex="0" length="14"/>
    </mentions>
  </threadedComment>
  <threadedComment ref="K101" dT="2024-01-02T22:18:33.67" personId="{B863C67A-4B53-4451-A3E0-14ACE934071A}" id="{35C683C5-039A-490E-B0AF-2211F916F69A}" parentId="{7E433511-D157-4EC3-A77D-DF8AEAA2E88B}">
    <text>But it could have been overlooked last time</text>
  </threadedComment>
  <threadedComment ref="K101" dT="2024-01-02T22:38:15.21" personId="{1F4FE357-5D32-47C4-9781-6947A62A88B5}" id="{73E08918-8AC8-45D9-AC5B-964706E428E0}" parentId="{7E433511-D157-4EC3-A77D-DF8AEAA2E88B}">
    <text xml:space="preserve">Incentives were meant to be kept the same from 2023, I think 960 in the summary was just a typo from 850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pbes@franklinenerg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Q54"/>
  <sheetViews>
    <sheetView zoomScaleNormal="100" zoomScaleSheetLayoutView="100" workbookViewId="0">
      <selection activeCell="G6" sqref="G6"/>
    </sheetView>
  </sheetViews>
  <sheetFormatPr defaultColWidth="0" defaultRowHeight="13.2" zeroHeight="1" x14ac:dyDescent="0.25"/>
  <cols>
    <col min="1" max="6" width="9.109375" style="18" customWidth="1"/>
    <col min="7" max="7" width="9" style="18" customWidth="1"/>
    <col min="8" max="13" width="9.109375" style="18" customWidth="1"/>
    <col min="14" max="14" width="7.44140625" style="18" customWidth="1"/>
    <col min="15" max="15" width="0" style="18" hidden="1" customWidth="1"/>
    <col min="16" max="16" width="2.5546875" style="18" hidden="1" customWidth="1"/>
    <col min="17" max="16384" width="0" style="18" hidden="1"/>
  </cols>
  <sheetData>
    <row r="1" spans="1:17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7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7" ht="30" x14ac:dyDescent="0.5">
      <c r="A3" s="17"/>
      <c r="B3" s="17"/>
      <c r="C3" s="17"/>
      <c r="D3" s="17"/>
      <c r="E3" s="17"/>
      <c r="F3" s="17"/>
      <c r="G3" s="61" t="s">
        <v>0</v>
      </c>
      <c r="H3" s="61"/>
      <c r="I3" s="61"/>
      <c r="J3" s="61"/>
      <c r="K3" s="61"/>
      <c r="L3" s="61"/>
      <c r="M3" s="61"/>
      <c r="N3" s="61"/>
    </row>
    <row r="4" spans="1:17" ht="30" x14ac:dyDescent="0.5">
      <c r="A4" s="17"/>
      <c r="B4" s="17"/>
      <c r="C4" s="17"/>
      <c r="D4" s="17"/>
      <c r="E4" s="17"/>
      <c r="F4" s="17"/>
      <c r="G4" s="62"/>
      <c r="H4" s="61"/>
      <c r="I4" s="61"/>
      <c r="J4" s="61"/>
      <c r="K4" s="61"/>
      <c r="L4" s="61"/>
      <c r="M4" s="61"/>
      <c r="N4" s="61"/>
    </row>
    <row r="5" spans="1:17" ht="30" x14ac:dyDescent="0.5">
      <c r="A5" s="17"/>
      <c r="B5" s="17"/>
      <c r="C5" s="17"/>
      <c r="D5" s="17"/>
      <c r="E5" s="17"/>
      <c r="F5" s="17"/>
      <c r="G5" s="61" t="s">
        <v>1</v>
      </c>
      <c r="H5" s="61"/>
      <c r="I5" s="61"/>
      <c r="J5" s="61"/>
      <c r="K5" s="61"/>
      <c r="L5" s="61"/>
      <c r="M5" s="61"/>
      <c r="N5" s="61"/>
    </row>
    <row r="6" spans="1:17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Q6" s="19"/>
    </row>
    <row r="7" spans="1:17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7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7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7" ht="14.4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0"/>
    </row>
    <row r="11" spans="1:17" ht="14.4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0"/>
    </row>
    <row r="12" spans="1:17" ht="14.4" x14ac:dyDescent="0.25">
      <c r="A12" s="17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17"/>
      <c r="O12" s="20"/>
    </row>
    <row r="13" spans="1:17" x14ac:dyDescent="0.25">
      <c r="A13" s="17"/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7"/>
    </row>
    <row r="14" spans="1:17" ht="33" x14ac:dyDescent="0.6">
      <c r="A14" s="17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17"/>
    </row>
    <row r="15" spans="1:17" ht="33" x14ac:dyDescent="0.6">
      <c r="A15" s="17"/>
      <c r="B15" s="65" t="s">
        <v>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17"/>
    </row>
    <row r="16" spans="1:17" ht="33.75" customHeight="1" x14ac:dyDescent="0.6">
      <c r="A16" s="17"/>
      <c r="B16" s="65" t="s">
        <v>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17"/>
    </row>
    <row r="17" spans="1:15" ht="14.4" x14ac:dyDescent="0.25">
      <c r="A17" s="17"/>
      <c r="B17" s="1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7"/>
      <c r="O17" s="20"/>
    </row>
    <row r="18" spans="1:15" ht="14.4" x14ac:dyDescent="0.25">
      <c r="A18" s="17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7"/>
      <c r="O18" s="20"/>
    </row>
    <row r="19" spans="1:15" ht="14.4" x14ac:dyDescent="0.25">
      <c r="A19" s="17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17"/>
      <c r="O19" s="20"/>
    </row>
    <row r="20" spans="1:15" ht="14.4" x14ac:dyDescent="0.25">
      <c r="A20" s="17"/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7"/>
      <c r="O20" s="20"/>
    </row>
    <row r="21" spans="1:15" ht="21.75" customHeight="1" x14ac:dyDescent="0.25">
      <c r="A21" s="17"/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7"/>
      <c r="O21" s="20"/>
    </row>
    <row r="22" spans="1:15" ht="22.8" x14ac:dyDescent="0.25">
      <c r="A22" s="17"/>
      <c r="B22" s="67" t="s">
        <v>4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17"/>
      <c r="O22" s="20"/>
    </row>
    <row r="23" spans="1:15" ht="14.4" x14ac:dyDescent="0.25">
      <c r="A23" s="17"/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7"/>
      <c r="O23" s="20"/>
    </row>
    <row r="24" spans="1:15" ht="42" customHeight="1" x14ac:dyDescent="0.25">
      <c r="A24" s="17"/>
      <c r="B24" s="68" t="s">
        <v>5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17"/>
      <c r="O24" s="20"/>
    </row>
    <row r="25" spans="1:15" ht="14.4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0"/>
    </row>
    <row r="26" spans="1:15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5" ht="22.8" x14ac:dyDescent="0.4">
      <c r="A27" s="17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17"/>
    </row>
    <row r="28" spans="1:15" ht="22.8" x14ac:dyDescent="0.4">
      <c r="A28" s="17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17"/>
    </row>
    <row r="29" spans="1:15" ht="22.8" x14ac:dyDescent="0.4">
      <c r="A29" s="17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17"/>
    </row>
    <row r="30" spans="1:15" x14ac:dyDescent="0.25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7"/>
    </row>
    <row r="31" spans="1:15" ht="30" customHeight="1" x14ac:dyDescent="0.4">
      <c r="A31" s="17"/>
      <c r="B31" s="66" t="s">
        <v>6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17"/>
    </row>
    <row r="32" spans="1:15" ht="22.8" x14ac:dyDescent="0.4">
      <c r="A32" s="17"/>
      <c r="B32" s="69" t="s">
        <v>7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17"/>
    </row>
    <row r="33" spans="1:14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22.8" x14ac:dyDescent="0.4">
      <c r="A34" s="17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17"/>
    </row>
    <row r="35" spans="1:14" ht="22.8" x14ac:dyDescent="0.4">
      <c r="A35" s="17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17"/>
    </row>
    <row r="36" spans="1:14" ht="22.8" x14ac:dyDescent="0.4">
      <c r="A36" s="1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17"/>
    </row>
    <row r="37" spans="1:14" x14ac:dyDescent="0.25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7"/>
    </row>
    <row r="38" spans="1:14" ht="22.8" x14ac:dyDescent="0.4">
      <c r="A38" s="17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17"/>
    </row>
    <row r="39" spans="1:14" ht="27.6" x14ac:dyDescent="0.45">
      <c r="A39" s="17"/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17"/>
    </row>
    <row r="40" spans="1:14" x14ac:dyDescent="0.25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17"/>
    </row>
    <row r="41" spans="1:14" ht="15.6" x14ac:dyDescent="0.3">
      <c r="A41" s="17"/>
      <c r="B41" s="25"/>
      <c r="C41" s="25"/>
      <c r="D41" s="25"/>
      <c r="E41" s="25"/>
      <c r="F41" s="26"/>
      <c r="G41" s="73"/>
      <c r="H41" s="73"/>
      <c r="I41" s="73"/>
      <c r="J41" s="73"/>
      <c r="K41" s="73"/>
      <c r="L41" s="73"/>
      <c r="M41" s="73"/>
      <c r="N41" s="17"/>
    </row>
    <row r="42" spans="1:14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27" customHeight="1" x14ac:dyDescent="0.25">
      <c r="A43" s="17"/>
      <c r="B43" s="17"/>
      <c r="C43" s="17"/>
      <c r="D43" s="27" t="s">
        <v>8</v>
      </c>
      <c r="E43" s="28"/>
      <c r="F43" s="28"/>
      <c r="G43" s="28"/>
      <c r="H43" s="28"/>
      <c r="I43" s="28"/>
      <c r="J43" s="28"/>
      <c r="K43" s="28"/>
      <c r="L43" s="17"/>
      <c r="M43" s="17"/>
      <c r="N43" s="17"/>
    </row>
    <row r="44" spans="1:14" ht="27" customHeight="1" x14ac:dyDescent="0.25">
      <c r="A44" s="17"/>
      <c r="B44" s="17"/>
      <c r="C44" s="17"/>
      <c r="D44" s="29" t="s">
        <v>9</v>
      </c>
      <c r="E44" s="28"/>
      <c r="F44" s="28"/>
      <c r="G44" s="28"/>
      <c r="H44" s="28"/>
      <c r="I44" s="28"/>
      <c r="J44" s="28"/>
      <c r="K44" s="28"/>
      <c r="L44" s="17"/>
      <c r="M44" s="17"/>
      <c r="N44" s="17"/>
    </row>
    <row r="45" spans="1:14" ht="27" customHeight="1" x14ac:dyDescent="0.25">
      <c r="A45" s="17"/>
      <c r="B45" s="17"/>
      <c r="C45" s="17"/>
      <c r="D45" s="29" t="s">
        <v>10</v>
      </c>
      <c r="E45" s="28"/>
      <c r="F45" s="28"/>
      <c r="G45" s="28"/>
      <c r="H45" s="28"/>
      <c r="I45" s="28"/>
      <c r="J45" s="28"/>
      <c r="K45" s="28"/>
      <c r="L45" s="17"/>
      <c r="M45" s="17"/>
      <c r="N45" s="17"/>
    </row>
    <row r="46" spans="1:14" ht="27" customHeight="1" x14ac:dyDescent="0.25">
      <c r="A46" s="17"/>
      <c r="B46" s="17"/>
      <c r="C46" s="17"/>
      <c r="D46" s="29" t="s">
        <v>11</v>
      </c>
      <c r="E46" s="28"/>
      <c r="F46" s="28"/>
      <c r="G46" s="28"/>
      <c r="H46" s="28"/>
      <c r="I46" s="28"/>
      <c r="J46" s="28"/>
      <c r="K46" s="28"/>
      <c r="L46" s="17"/>
      <c r="M46" s="17"/>
      <c r="N46" s="17"/>
    </row>
    <row r="47" spans="1:14" ht="27" customHeight="1" x14ac:dyDescent="0.25">
      <c r="A47" s="17"/>
      <c r="B47" s="17"/>
      <c r="C47" s="17"/>
      <c r="D47" s="29" t="s">
        <v>12</v>
      </c>
      <c r="E47" s="28"/>
      <c r="F47" s="28"/>
      <c r="G47" s="28"/>
      <c r="H47" s="28"/>
      <c r="I47" s="28"/>
      <c r="J47" s="28"/>
      <c r="K47" s="28"/>
      <c r="L47" s="17"/>
      <c r="M47" s="17"/>
      <c r="N47" s="17"/>
    </row>
    <row r="48" spans="1:14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5">
      <c r="A49" s="17"/>
      <c r="B49" s="17"/>
      <c r="C49" s="74" t="s">
        <v>13</v>
      </c>
      <c r="D49" s="74"/>
      <c r="E49" s="74"/>
      <c r="F49" s="74"/>
      <c r="G49" s="74"/>
      <c r="H49" s="74"/>
      <c r="I49" s="74"/>
      <c r="J49" s="74"/>
      <c r="K49" s="74"/>
      <c r="L49" s="74"/>
      <c r="M49" s="17"/>
      <c r="N49" s="17"/>
    </row>
    <row r="50" spans="1:14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ht="15" customHeight="1" x14ac:dyDescent="0.2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</row>
    <row r="54" spans="1:14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</sheetData>
  <sheetProtection selectLockedCells="1"/>
  <mergeCells count="23">
    <mergeCell ref="B38:M38"/>
    <mergeCell ref="B39:M39"/>
    <mergeCell ref="G41:M41"/>
    <mergeCell ref="C49:L49"/>
    <mergeCell ref="A53:N53"/>
    <mergeCell ref="B14:M14"/>
    <mergeCell ref="B36:M36"/>
    <mergeCell ref="B15:M15"/>
    <mergeCell ref="B16:M16"/>
    <mergeCell ref="B22:M22"/>
    <mergeCell ref="B24:M24"/>
    <mergeCell ref="B27:M27"/>
    <mergeCell ref="B28:M28"/>
    <mergeCell ref="B29:M29"/>
    <mergeCell ref="B31:M31"/>
    <mergeCell ref="B32:M32"/>
    <mergeCell ref="B34:M34"/>
    <mergeCell ref="B35:M35"/>
    <mergeCell ref="G3:N3"/>
    <mergeCell ref="G4:N4"/>
    <mergeCell ref="G5:N5"/>
    <mergeCell ref="B12:M12"/>
    <mergeCell ref="B13:M13"/>
  </mergeCells>
  <hyperlinks>
    <hyperlink ref="B32" r:id="rId1" xr:uid="{00000000-0004-0000-0000-000001000000}"/>
  </hyperlinks>
  <printOptions horizontalCentered="1" verticalCentered="1"/>
  <pageMargins left="0.25" right="0.25" top="0.4" bottom="0.4" header="0.5" footer="0.34"/>
  <pageSetup scale="71" orientation="portrait" useFirstPageNumber="1" r:id="rId2"/>
  <headerFooter scaleWithDoc="0"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270"/>
  <sheetViews>
    <sheetView tabSelected="1" zoomScaleNormal="100" zoomScaleSheetLayoutView="91" workbookViewId="0">
      <selection activeCell="B3" sqref="B3:E3"/>
    </sheetView>
  </sheetViews>
  <sheetFormatPr defaultColWidth="0" defaultRowHeight="13.2" zeroHeight="1" x14ac:dyDescent="0.25"/>
  <cols>
    <col min="1" max="1" width="21.6640625" style="34" customWidth="1"/>
    <col min="2" max="2" width="19.6640625" style="34" customWidth="1"/>
    <col min="3" max="3" width="21.109375" style="34" customWidth="1"/>
    <col min="4" max="4" width="22.33203125" style="34" customWidth="1"/>
    <col min="5" max="5" width="13.6640625" style="34" customWidth="1"/>
    <col min="6" max="6" width="16" style="34" customWidth="1"/>
    <col min="7" max="7" width="17.6640625" style="34" customWidth="1"/>
    <col min="8" max="8" width="19.6640625" style="34" customWidth="1"/>
    <col min="9" max="9" width="11.5546875" style="34" hidden="1" customWidth="1"/>
    <col min="10" max="10" width="55.109375" style="34" hidden="1" customWidth="1"/>
    <col min="11" max="12" width="11.5546875" style="34" hidden="1" customWidth="1"/>
    <col min="13" max="13" width="35" style="34" hidden="1" customWidth="1"/>
    <col min="14" max="14" width="11.88671875" style="34" hidden="1" customWidth="1"/>
    <col min="15" max="255" width="9.109375" style="34" hidden="1" customWidth="1"/>
    <col min="256" max="16384" width="0" style="34" hidden="1"/>
  </cols>
  <sheetData>
    <row r="1" spans="1:14" s="1" customFormat="1" ht="16.5" customHeight="1" x14ac:dyDescent="0.25">
      <c r="A1" s="44" t="s">
        <v>14</v>
      </c>
      <c r="B1" s="45"/>
      <c r="C1" s="46"/>
      <c r="D1" s="46"/>
      <c r="E1" s="46"/>
      <c r="F1" s="46"/>
      <c r="G1" s="101"/>
      <c r="H1" s="102"/>
      <c r="I1" s="38"/>
      <c r="J1" s="38"/>
      <c r="K1" s="38"/>
      <c r="L1" s="38"/>
      <c r="M1" s="34"/>
      <c r="N1" s="34"/>
    </row>
    <row r="2" spans="1:14" s="1" customFormat="1" ht="40.5" customHeight="1" x14ac:dyDescent="0.25">
      <c r="A2" s="117" t="s">
        <v>15</v>
      </c>
      <c r="B2" s="117"/>
      <c r="C2" s="117"/>
      <c r="D2" s="117"/>
      <c r="E2" s="118">
        <v>46023</v>
      </c>
      <c r="F2" s="119"/>
      <c r="G2" s="103"/>
      <c r="H2" s="104"/>
      <c r="I2" s="38"/>
      <c r="J2" s="38"/>
      <c r="K2" s="38"/>
      <c r="L2" s="38"/>
      <c r="M2" s="34"/>
      <c r="N2" s="34"/>
    </row>
    <row r="3" spans="1:14" s="1" customFormat="1" ht="17.25" customHeight="1" x14ac:dyDescent="0.25">
      <c r="A3" s="13" t="s">
        <v>16</v>
      </c>
      <c r="B3" s="91"/>
      <c r="C3" s="92"/>
      <c r="D3" s="92"/>
      <c r="E3" s="93"/>
      <c r="F3" s="57" t="s">
        <v>17</v>
      </c>
      <c r="G3" s="89"/>
      <c r="H3" s="90"/>
      <c r="I3" s="38"/>
      <c r="J3" s="38"/>
      <c r="K3" s="38"/>
      <c r="L3" s="38"/>
      <c r="M3" s="34"/>
      <c r="N3" s="34"/>
    </row>
    <row r="4" spans="1:14" s="1" customFormat="1" ht="18" customHeight="1" thickBot="1" x14ac:dyDescent="0.3">
      <c r="A4" s="51" t="s">
        <v>18</v>
      </c>
      <c r="B4" s="52"/>
      <c r="C4" s="52"/>
      <c r="D4" s="52"/>
      <c r="E4" s="52"/>
      <c r="F4" s="52"/>
      <c r="G4" s="52"/>
      <c r="H4" s="53"/>
      <c r="I4" s="39"/>
      <c r="J4" s="39"/>
      <c r="K4" s="39"/>
      <c r="L4" s="39"/>
      <c r="M4" s="34"/>
      <c r="N4" s="34"/>
    </row>
    <row r="5" spans="1:14" s="1" customFormat="1" ht="18" customHeight="1" x14ac:dyDescent="0.25">
      <c r="A5" s="47"/>
      <c r="B5" s="54"/>
      <c r="C5" s="54"/>
      <c r="D5" s="54"/>
      <c r="E5" s="54"/>
      <c r="F5" s="54"/>
      <c r="G5" s="54"/>
      <c r="H5" s="56"/>
      <c r="I5" s="39"/>
      <c r="J5" s="39"/>
      <c r="K5" s="39"/>
      <c r="L5" s="39"/>
      <c r="M5" s="34"/>
      <c r="N5" s="34"/>
    </row>
    <row r="6" spans="1:14" s="1" customFormat="1" ht="18" customHeight="1" thickBot="1" x14ac:dyDescent="0.3">
      <c r="A6" s="48"/>
      <c r="B6" s="111" t="s">
        <v>19</v>
      </c>
      <c r="C6" s="112"/>
      <c r="D6" s="113"/>
      <c r="E6" s="105" t="s">
        <v>20</v>
      </c>
      <c r="F6" s="106"/>
      <c r="G6" s="55" t="s">
        <v>21</v>
      </c>
      <c r="H6" s="10"/>
      <c r="I6" s="39"/>
      <c r="J6" s="39"/>
      <c r="K6" s="39"/>
      <c r="L6" s="39"/>
      <c r="M6" s="34"/>
      <c r="N6" s="34"/>
    </row>
    <row r="7" spans="1:14" s="1" customFormat="1" ht="18" customHeight="1" thickTop="1" x14ac:dyDescent="0.25">
      <c r="A7" s="48"/>
      <c r="B7" s="114" t="s">
        <v>22</v>
      </c>
      <c r="C7" s="115"/>
      <c r="D7" s="116"/>
      <c r="E7" s="107" t="s">
        <v>23</v>
      </c>
      <c r="F7" s="108"/>
      <c r="G7" s="50" t="s">
        <v>24</v>
      </c>
      <c r="H7" s="10"/>
      <c r="I7" s="39"/>
      <c r="J7" s="39"/>
      <c r="K7" s="39"/>
      <c r="L7" s="39"/>
      <c r="M7" s="34"/>
      <c r="N7" s="34"/>
    </row>
    <row r="8" spans="1:14" s="1" customFormat="1" ht="18" customHeight="1" x14ac:dyDescent="0.25">
      <c r="A8" s="48"/>
      <c r="B8" s="86" t="s">
        <v>25</v>
      </c>
      <c r="C8" s="87"/>
      <c r="D8" s="88"/>
      <c r="E8" s="109" t="s">
        <v>23</v>
      </c>
      <c r="F8" s="110"/>
      <c r="G8" s="49" t="s">
        <v>26</v>
      </c>
      <c r="H8" s="10"/>
      <c r="I8" s="39"/>
      <c r="J8" s="39"/>
      <c r="K8" s="39"/>
      <c r="L8" s="39"/>
      <c r="M8" s="34"/>
      <c r="N8" s="34"/>
    </row>
    <row r="9" spans="1:14" s="1" customFormat="1" ht="18" customHeight="1" x14ac:dyDescent="0.25">
      <c r="A9" s="48"/>
      <c r="B9" s="86" t="s">
        <v>27</v>
      </c>
      <c r="C9" s="87"/>
      <c r="D9" s="88"/>
      <c r="E9" s="109" t="s">
        <v>28</v>
      </c>
      <c r="F9" s="110"/>
      <c r="G9" s="49" t="s">
        <v>29</v>
      </c>
      <c r="H9" s="10"/>
      <c r="I9" s="39"/>
      <c r="J9" s="39"/>
      <c r="K9" s="39"/>
      <c r="L9" s="39"/>
      <c r="M9" s="34"/>
      <c r="N9" s="34"/>
    </row>
    <row r="10" spans="1:14" s="1" customFormat="1" ht="18" customHeight="1" x14ac:dyDescent="0.25">
      <c r="A10" s="48"/>
      <c r="B10" s="86" t="s">
        <v>30</v>
      </c>
      <c r="C10" s="87"/>
      <c r="D10" s="88"/>
      <c r="E10" s="109" t="s">
        <v>31</v>
      </c>
      <c r="F10" s="110"/>
      <c r="G10" s="49" t="s">
        <v>32</v>
      </c>
      <c r="H10" s="10"/>
      <c r="I10" s="39"/>
      <c r="J10" s="39"/>
      <c r="K10" s="39"/>
      <c r="L10" s="39"/>
      <c r="M10" s="34"/>
      <c r="N10" s="34"/>
    </row>
    <row r="11" spans="1:14" s="1" customFormat="1" ht="18" customHeight="1" x14ac:dyDescent="0.25">
      <c r="A11" s="9"/>
      <c r="B11" s="4"/>
      <c r="C11" s="4"/>
      <c r="D11" s="4"/>
      <c r="E11" s="4"/>
      <c r="F11" s="4"/>
      <c r="G11" s="4"/>
      <c r="H11" s="10"/>
      <c r="I11" s="39"/>
      <c r="J11" s="39"/>
      <c r="K11" s="39"/>
      <c r="L11" s="39"/>
      <c r="M11" s="34"/>
      <c r="N11" s="34"/>
    </row>
    <row r="12" spans="1:14" s="1" customFormat="1" ht="12.75" customHeight="1" x14ac:dyDescent="0.25">
      <c r="A12" s="94" t="s">
        <v>33</v>
      </c>
      <c r="B12" s="95"/>
      <c r="C12" s="95"/>
      <c r="D12" s="95"/>
      <c r="E12" s="95"/>
      <c r="F12" s="95"/>
      <c r="G12" s="95"/>
      <c r="H12" s="96"/>
      <c r="I12" s="38"/>
      <c r="J12" s="38"/>
      <c r="K12" s="40"/>
      <c r="L12" s="40"/>
      <c r="M12" s="34"/>
      <c r="N12" s="34"/>
    </row>
    <row r="13" spans="1:14" s="1" customFormat="1" x14ac:dyDescent="0.25">
      <c r="A13" s="97"/>
      <c r="B13" s="95"/>
      <c r="C13" s="95"/>
      <c r="D13" s="95"/>
      <c r="E13" s="95"/>
      <c r="F13" s="95"/>
      <c r="G13" s="95"/>
      <c r="H13" s="96"/>
      <c r="I13" s="40"/>
      <c r="J13" s="40"/>
      <c r="K13" s="40"/>
      <c r="L13" s="40"/>
      <c r="M13" s="34"/>
      <c r="N13" s="34"/>
    </row>
    <row r="14" spans="1:14" s="1" customFormat="1" ht="11.25" customHeight="1" x14ac:dyDescent="0.25">
      <c r="A14" s="97"/>
      <c r="B14" s="95"/>
      <c r="C14" s="95"/>
      <c r="D14" s="95"/>
      <c r="E14" s="95"/>
      <c r="F14" s="95"/>
      <c r="G14" s="95"/>
      <c r="H14" s="96"/>
      <c r="I14" s="40"/>
      <c r="J14" s="40"/>
      <c r="K14" s="40"/>
      <c r="L14" s="40"/>
      <c r="M14" s="34"/>
      <c r="N14" s="34"/>
    </row>
    <row r="15" spans="1:14" s="1" customFormat="1" ht="15" customHeight="1" x14ac:dyDescent="0.25">
      <c r="A15" s="97"/>
      <c r="B15" s="95"/>
      <c r="C15" s="95"/>
      <c r="D15" s="95"/>
      <c r="E15" s="95"/>
      <c r="F15" s="95"/>
      <c r="G15" s="95"/>
      <c r="H15" s="96"/>
      <c r="I15" s="40"/>
      <c r="J15" s="40"/>
      <c r="K15" s="40"/>
      <c r="L15" s="40"/>
      <c r="M15" s="34"/>
      <c r="N15" s="34"/>
    </row>
    <row r="16" spans="1:14" s="1" customFormat="1" x14ac:dyDescent="0.25">
      <c r="A16" s="97"/>
      <c r="B16" s="95"/>
      <c r="C16" s="95"/>
      <c r="D16" s="95"/>
      <c r="E16" s="95"/>
      <c r="F16" s="95"/>
      <c r="G16" s="95"/>
      <c r="H16" s="96"/>
      <c r="I16" s="40"/>
      <c r="J16" s="40"/>
      <c r="K16" s="40"/>
      <c r="L16" s="40"/>
      <c r="M16" s="34"/>
      <c r="N16" s="34"/>
    </row>
    <row r="17" spans="1:14" s="1" customFormat="1" ht="15.6" customHeight="1" x14ac:dyDescent="0.25">
      <c r="A17" s="97"/>
      <c r="B17" s="95"/>
      <c r="C17" s="95"/>
      <c r="D17" s="95"/>
      <c r="E17" s="95"/>
      <c r="F17" s="95"/>
      <c r="G17" s="95"/>
      <c r="H17" s="96"/>
      <c r="I17" s="40"/>
      <c r="J17" s="40"/>
      <c r="K17" s="40"/>
      <c r="L17" s="40"/>
      <c r="M17" s="34"/>
      <c r="N17" s="34"/>
    </row>
    <row r="18" spans="1:14" s="1" customFormat="1" ht="25.2" customHeight="1" thickBot="1" x14ac:dyDescent="0.3">
      <c r="A18" s="98"/>
      <c r="B18" s="99"/>
      <c r="C18" s="99"/>
      <c r="D18" s="99"/>
      <c r="E18" s="99"/>
      <c r="F18" s="99"/>
      <c r="G18" s="99"/>
      <c r="H18" s="100"/>
      <c r="I18" s="40"/>
      <c r="J18" s="40"/>
      <c r="K18" s="40"/>
      <c r="L18" s="40"/>
      <c r="M18" s="34"/>
      <c r="N18" s="34"/>
    </row>
    <row r="19" spans="1:14" s="1" customFormat="1" ht="17.25" customHeight="1" thickBot="1" x14ac:dyDescent="0.3">
      <c r="A19" s="83" t="s">
        <v>34</v>
      </c>
      <c r="B19" s="84"/>
      <c r="C19" s="84"/>
      <c r="D19" s="84"/>
      <c r="E19" s="84"/>
      <c r="F19" s="84"/>
      <c r="G19" s="84"/>
      <c r="H19" s="85"/>
      <c r="I19" s="34"/>
      <c r="J19" s="38"/>
      <c r="K19" s="38"/>
      <c r="L19" s="38"/>
      <c r="M19" s="34"/>
      <c r="N19" s="34"/>
    </row>
    <row r="20" spans="1:14" s="1" customFormat="1" ht="17.25" customHeight="1" x14ac:dyDescent="0.25">
      <c r="A20" s="14" t="s">
        <v>35</v>
      </c>
      <c r="B20" s="15" t="s">
        <v>36</v>
      </c>
      <c r="C20" s="16" t="s">
        <v>37</v>
      </c>
      <c r="D20" s="15" t="s">
        <v>38</v>
      </c>
      <c r="E20" s="16" t="s">
        <v>39</v>
      </c>
      <c r="F20" s="16" t="s">
        <v>40</v>
      </c>
      <c r="G20" s="16" t="s">
        <v>41</v>
      </c>
      <c r="H20" s="16" t="s">
        <v>42</v>
      </c>
      <c r="I20" s="34" t="str">
        <f>IF(AND(A20&lt;&gt;"",OR(B20="",C20="",D20="",E20="",F20="")),"Incomplete","")</f>
        <v/>
      </c>
      <c r="J20" s="38"/>
      <c r="K20" s="38"/>
      <c r="L20" s="38"/>
      <c r="M20" s="34"/>
      <c r="N20" s="34"/>
    </row>
    <row r="21" spans="1:14" s="1" customFormat="1" ht="17.25" customHeight="1" x14ac:dyDescent="0.25">
      <c r="A21" s="12"/>
      <c r="B21" s="12"/>
      <c r="C21" s="12"/>
      <c r="D21" s="7"/>
      <c r="E21" s="7"/>
      <c r="F21" s="8"/>
      <c r="G21" s="3" t="str">
        <f>IF(OR(ISBLANK(A21),ISBLANK(B21),ISBLANK(C21),ISBLANK(D21),ISBLANK(E21),ISBLANK(F21)),"",_xlfn.XLOOKUP(CONCATENATE(B21,C21),$J$97:$J$112,$K$97:$K$112,FALSE))</f>
        <v/>
      </c>
      <c r="H21" s="30" t="str">
        <f>IF(A21="","",IF(I21="Incomplete","Incomplete",F21*G21))</f>
        <v/>
      </c>
      <c r="I21" s="34" t="str">
        <f>IF(AND(A21&lt;&gt;"",OR(B21="",C21="",D21="",E21="",F21="")),"Incomplete","")</f>
        <v/>
      </c>
      <c r="J21" s="38"/>
      <c r="K21" s="38"/>
      <c r="L21" s="38"/>
      <c r="M21" s="34"/>
      <c r="N21" s="34"/>
    </row>
    <row r="22" spans="1:14" s="1" customFormat="1" ht="17.25" customHeight="1" x14ac:dyDescent="0.25">
      <c r="A22" s="12"/>
      <c r="B22" s="12"/>
      <c r="C22" s="12"/>
      <c r="D22" s="7"/>
      <c r="E22" s="7"/>
      <c r="F22" s="8"/>
      <c r="G22" s="3" t="str">
        <f t="shared" ref="G22:G30" si="0">IF(OR(ISBLANK(A22),ISBLANK(B22),ISBLANK(C22),ISBLANK(D22),ISBLANK(E22),ISBLANK(F22)),"",_xlfn.XLOOKUP(CONCATENATE(B22,C22),$J$97:$J$112,$K$97:$K$112,FALSE))</f>
        <v/>
      </c>
      <c r="H22" s="30" t="str">
        <f t="shared" ref="H22:H30" si="1">IF(A22="","",IF(I22="Incomplete","Incomplete",F22*G22))</f>
        <v/>
      </c>
      <c r="I22" s="34" t="str">
        <f t="shared" ref="I22:I30" si="2">IF(AND(A22&lt;&gt;"",OR(B22="",C22="",D22="",E22="",F22="")),"Incomplete","")</f>
        <v/>
      </c>
      <c r="J22" s="38"/>
      <c r="K22" s="38"/>
      <c r="L22" s="38"/>
      <c r="M22" s="34"/>
      <c r="N22" s="34"/>
    </row>
    <row r="23" spans="1:14" s="1" customFormat="1" ht="17.25" customHeight="1" x14ac:dyDescent="0.25">
      <c r="A23" s="12"/>
      <c r="B23" s="12"/>
      <c r="C23" s="12"/>
      <c r="D23" s="7"/>
      <c r="E23" s="7"/>
      <c r="F23" s="8"/>
      <c r="G23" s="3" t="str">
        <f t="shared" si="0"/>
        <v/>
      </c>
      <c r="H23" s="30" t="str">
        <f t="shared" si="1"/>
        <v/>
      </c>
      <c r="I23" s="34" t="str">
        <f t="shared" si="2"/>
        <v/>
      </c>
      <c r="J23" s="38"/>
      <c r="K23" s="38"/>
      <c r="L23" s="38"/>
      <c r="M23" s="34"/>
      <c r="N23" s="34"/>
    </row>
    <row r="24" spans="1:14" s="1" customFormat="1" ht="17.25" customHeight="1" x14ac:dyDescent="0.25">
      <c r="A24" s="12"/>
      <c r="B24" s="12"/>
      <c r="C24" s="12"/>
      <c r="D24" s="7"/>
      <c r="E24" s="7"/>
      <c r="F24" s="8"/>
      <c r="G24" s="3" t="str">
        <f t="shared" si="0"/>
        <v/>
      </c>
      <c r="H24" s="30" t="str">
        <f t="shared" si="1"/>
        <v/>
      </c>
      <c r="I24" s="34" t="str">
        <f t="shared" si="2"/>
        <v/>
      </c>
      <c r="J24" s="38"/>
      <c r="K24" s="38"/>
      <c r="L24" s="38"/>
      <c r="M24" s="34"/>
      <c r="N24" s="34"/>
    </row>
    <row r="25" spans="1:14" s="1" customFormat="1" ht="17.25" customHeight="1" x14ac:dyDescent="0.25">
      <c r="A25" s="12"/>
      <c r="B25" s="12"/>
      <c r="C25" s="12"/>
      <c r="D25" s="7"/>
      <c r="E25" s="7"/>
      <c r="F25" s="8"/>
      <c r="G25" s="3" t="str">
        <f t="shared" si="0"/>
        <v/>
      </c>
      <c r="H25" s="30" t="str">
        <f t="shared" si="1"/>
        <v/>
      </c>
      <c r="I25" s="34" t="str">
        <f t="shared" si="2"/>
        <v/>
      </c>
      <c r="J25" s="38"/>
      <c r="K25" s="38"/>
      <c r="L25" s="38"/>
      <c r="M25" s="34"/>
      <c r="N25" s="34"/>
    </row>
    <row r="26" spans="1:14" s="1" customFormat="1" ht="17.25" customHeight="1" x14ac:dyDescent="0.25">
      <c r="A26" s="12"/>
      <c r="B26" s="12"/>
      <c r="C26" s="12"/>
      <c r="D26" s="7"/>
      <c r="E26" s="7"/>
      <c r="F26" s="8"/>
      <c r="G26" s="3" t="str">
        <f t="shared" si="0"/>
        <v/>
      </c>
      <c r="H26" s="30" t="str">
        <f t="shared" si="1"/>
        <v/>
      </c>
      <c r="I26" s="34" t="str">
        <f t="shared" si="2"/>
        <v/>
      </c>
      <c r="J26" s="38"/>
      <c r="K26" s="38"/>
      <c r="L26" s="38"/>
      <c r="M26" s="34"/>
      <c r="N26" s="34"/>
    </row>
    <row r="27" spans="1:14" s="1" customFormat="1" ht="17.25" customHeight="1" x14ac:dyDescent="0.25">
      <c r="A27" s="12"/>
      <c r="B27" s="12"/>
      <c r="C27" s="12"/>
      <c r="D27" s="7"/>
      <c r="E27" s="7"/>
      <c r="F27" s="8"/>
      <c r="G27" s="3" t="str">
        <f t="shared" si="0"/>
        <v/>
      </c>
      <c r="H27" s="30" t="str">
        <f t="shared" si="1"/>
        <v/>
      </c>
      <c r="I27" s="34" t="str">
        <f t="shared" si="2"/>
        <v/>
      </c>
      <c r="J27" s="38"/>
      <c r="K27" s="38"/>
      <c r="L27" s="38"/>
      <c r="M27" s="34"/>
      <c r="N27" s="34"/>
    </row>
    <row r="28" spans="1:14" s="1" customFormat="1" ht="17.25" customHeight="1" x14ac:dyDescent="0.25">
      <c r="A28" s="12"/>
      <c r="B28" s="12"/>
      <c r="C28" s="12"/>
      <c r="D28" s="7"/>
      <c r="E28" s="7"/>
      <c r="F28" s="8"/>
      <c r="G28" s="3" t="str">
        <f t="shared" si="0"/>
        <v/>
      </c>
      <c r="H28" s="30" t="str">
        <f t="shared" si="1"/>
        <v/>
      </c>
      <c r="I28" s="34" t="str">
        <f t="shared" si="2"/>
        <v/>
      </c>
      <c r="J28" s="38"/>
      <c r="K28" s="38"/>
      <c r="L28" s="38"/>
      <c r="M28" s="34"/>
      <c r="N28" s="34"/>
    </row>
    <row r="29" spans="1:14" s="1" customFormat="1" ht="17.25" customHeight="1" x14ac:dyDescent="0.25">
      <c r="A29" s="12"/>
      <c r="B29" s="12"/>
      <c r="C29" s="12"/>
      <c r="D29" s="7"/>
      <c r="E29" s="7"/>
      <c r="F29" s="8"/>
      <c r="G29" s="3" t="str">
        <f>IF(OR(ISBLANK(A29),ISBLANK(B29),ISBLANK(C29),ISBLANK(D29),ISBLANK(E29),ISBLANK(F29)),"",_xlfn.XLOOKUP(CONCATENATE(B29,C29),$J$97:$J$112,$K$97:$K$112,FALSE))</f>
        <v/>
      </c>
      <c r="H29" s="30" t="str">
        <f t="shared" si="1"/>
        <v/>
      </c>
      <c r="I29" s="34" t="str">
        <f t="shared" si="2"/>
        <v/>
      </c>
      <c r="J29" s="38"/>
      <c r="K29" s="38"/>
      <c r="L29" s="38"/>
      <c r="M29" s="34"/>
      <c r="N29" s="34"/>
    </row>
    <row r="30" spans="1:14" s="1" customFormat="1" ht="17.25" customHeight="1" thickBot="1" x14ac:dyDescent="0.3">
      <c r="A30" s="12"/>
      <c r="B30" s="12"/>
      <c r="C30" s="12"/>
      <c r="D30" s="7"/>
      <c r="E30" s="7"/>
      <c r="F30" s="8"/>
      <c r="G30" s="3" t="str">
        <f t="shared" si="0"/>
        <v/>
      </c>
      <c r="H30" s="30" t="str">
        <f t="shared" si="1"/>
        <v/>
      </c>
      <c r="I30" s="34" t="str">
        <f t="shared" si="2"/>
        <v/>
      </c>
      <c r="J30" s="38"/>
      <c r="K30" s="38"/>
      <c r="L30" s="38"/>
      <c r="M30" s="34"/>
      <c r="N30" s="34"/>
    </row>
    <row r="31" spans="1:14" s="1" customFormat="1" ht="17.25" customHeight="1" x14ac:dyDescent="0.25">
      <c r="A31" s="75" t="s">
        <v>43</v>
      </c>
      <c r="B31" s="76"/>
      <c r="C31" s="77"/>
      <c r="D31" s="79" t="s">
        <v>44</v>
      </c>
      <c r="E31" s="80"/>
      <c r="F31" s="80"/>
      <c r="G31" s="43" t="s">
        <v>45</v>
      </c>
      <c r="H31" s="31">
        <f>SUM(H21:H30)</f>
        <v>0</v>
      </c>
      <c r="I31" s="34" t="str">
        <f>IF(AND(A31&lt;&gt;"",OR(B31="",D31="",F31="")),"Incomplete","")</f>
        <v>Incomplete</v>
      </c>
      <c r="J31" s="38"/>
      <c r="K31" s="38"/>
      <c r="L31" s="38"/>
      <c r="M31" s="34"/>
      <c r="N31" s="34"/>
    </row>
    <row r="32" spans="1:14" s="1" customFormat="1" ht="35.25" customHeight="1" thickBot="1" x14ac:dyDescent="0.3">
      <c r="A32" s="78"/>
      <c r="B32" s="78"/>
      <c r="C32" s="78"/>
      <c r="D32" s="81"/>
      <c r="E32" s="82"/>
      <c r="F32" s="82"/>
      <c r="G32" s="6"/>
      <c r="H32" s="33"/>
      <c r="I32" s="34"/>
      <c r="J32" s="38"/>
      <c r="K32" s="38"/>
      <c r="L32" s="38"/>
      <c r="M32" s="34"/>
      <c r="N32" s="34"/>
    </row>
    <row r="33" spans="1:14" s="1" customFormat="1" ht="17.25" customHeight="1" thickBot="1" x14ac:dyDescent="0.3">
      <c r="A33" s="4"/>
      <c r="B33" s="4"/>
      <c r="C33" s="4"/>
      <c r="D33" s="4"/>
      <c r="E33" s="4"/>
      <c r="F33" s="4"/>
      <c r="G33" s="5" t="s">
        <v>46</v>
      </c>
      <c r="H33" s="32">
        <f>+H31</f>
        <v>0</v>
      </c>
      <c r="I33" s="34"/>
      <c r="J33" s="38"/>
      <c r="K33" s="38"/>
      <c r="L33" s="38"/>
      <c r="M33" s="34"/>
      <c r="N33" s="34"/>
    </row>
    <row r="34" spans="1:14" s="1" customFormat="1" ht="17.25" customHeight="1" x14ac:dyDescent="0.25">
      <c r="A34" s="4"/>
      <c r="B34" s="4"/>
      <c r="C34" s="4"/>
      <c r="D34" s="4"/>
      <c r="E34" s="4"/>
      <c r="F34" s="4"/>
      <c r="G34" s="2"/>
      <c r="H34" s="11" t="s">
        <v>47</v>
      </c>
      <c r="I34" s="34"/>
      <c r="J34" s="38"/>
      <c r="K34" s="38"/>
      <c r="L34" s="38"/>
      <c r="M34" s="34"/>
      <c r="N34" s="34"/>
    </row>
    <row r="35" spans="1:14" ht="17.25" hidden="1" customHeight="1" x14ac:dyDescent="0.25">
      <c r="D35" s="41"/>
      <c r="E35" s="42"/>
    </row>
    <row r="36" spans="1:14" ht="17.25" hidden="1" customHeight="1" x14ac:dyDescent="0.25"/>
    <row r="37" spans="1:14" ht="17.25" hidden="1" customHeight="1" x14ac:dyDescent="0.25"/>
    <row r="38" spans="1:14" ht="17.25" hidden="1" customHeight="1" x14ac:dyDescent="0.25"/>
    <row r="39" spans="1:14" ht="17.25" hidden="1" customHeight="1" x14ac:dyDescent="0.25"/>
    <row r="40" spans="1:14" ht="17.25" hidden="1" customHeight="1" x14ac:dyDescent="0.25"/>
    <row r="41" spans="1:14" ht="17.25" hidden="1" customHeight="1" x14ac:dyDescent="0.25"/>
    <row r="42" spans="1:14" ht="17.25" hidden="1" customHeight="1" x14ac:dyDescent="0.25"/>
    <row r="43" spans="1:14" ht="17.25" hidden="1" customHeight="1" x14ac:dyDescent="0.25"/>
    <row r="44" spans="1:14" ht="17.25" hidden="1" customHeight="1" x14ac:dyDescent="0.25"/>
    <row r="45" spans="1:14" ht="17.25" hidden="1" customHeight="1" x14ac:dyDescent="0.25"/>
    <row r="46" spans="1:14" ht="17.25" hidden="1" customHeight="1" x14ac:dyDescent="0.25"/>
    <row r="47" spans="1:14" ht="17.25" hidden="1" customHeight="1" x14ac:dyDescent="0.25"/>
    <row r="58" spans="10:15" hidden="1" x14ac:dyDescent="0.25">
      <c r="J58" s="34" t="s">
        <v>35</v>
      </c>
    </row>
    <row r="59" spans="10:15" hidden="1" x14ac:dyDescent="0.25">
      <c r="J59" s="34" t="s">
        <v>48</v>
      </c>
      <c r="M59" s="34" t="s">
        <v>49</v>
      </c>
    </row>
    <row r="60" spans="10:15" hidden="1" x14ac:dyDescent="0.25">
      <c r="J60" s="34" t="s">
        <v>50</v>
      </c>
      <c r="N60" s="34" t="s">
        <v>51</v>
      </c>
      <c r="O60" s="34" t="s">
        <v>52</v>
      </c>
    </row>
    <row r="61" spans="10:15" hidden="1" x14ac:dyDescent="0.25">
      <c r="N61" s="34" t="s">
        <v>53</v>
      </c>
      <c r="O61" s="34" t="s">
        <v>53</v>
      </c>
    </row>
    <row r="63" spans="10:15" hidden="1" x14ac:dyDescent="0.25">
      <c r="M63" s="34" t="s">
        <v>53</v>
      </c>
    </row>
    <row r="64" spans="10:15" hidden="1" x14ac:dyDescent="0.25">
      <c r="M64" s="34" t="s">
        <v>54</v>
      </c>
    </row>
    <row r="66" spans="10:12" hidden="1" x14ac:dyDescent="0.25">
      <c r="J66" s="34" t="str">
        <f>PowerMgmt</f>
        <v>Kitchen Hood DCV</v>
      </c>
    </row>
    <row r="67" spans="10:12" hidden="1" x14ac:dyDescent="0.25">
      <c r="J67" s="34" t="s">
        <v>55</v>
      </c>
      <c r="K67" s="34">
        <v>350</v>
      </c>
      <c r="L67" s="34">
        <v>1</v>
      </c>
    </row>
    <row r="68" spans="10:12" hidden="1" x14ac:dyDescent="0.25">
      <c r="J68" s="34" t="s">
        <v>56</v>
      </c>
      <c r="K68" s="34">
        <v>1050</v>
      </c>
      <c r="L68" s="34">
        <v>3</v>
      </c>
    </row>
    <row r="69" spans="10:12" hidden="1" x14ac:dyDescent="0.25">
      <c r="J69" s="34" t="s">
        <v>57</v>
      </c>
      <c r="K69" s="34">
        <v>1750</v>
      </c>
      <c r="L69" s="34">
        <v>5</v>
      </c>
    </row>
    <row r="70" spans="10:12" hidden="1" x14ac:dyDescent="0.25">
      <c r="J70" s="34" t="s">
        <v>58</v>
      </c>
      <c r="K70" s="34">
        <v>3500</v>
      </c>
      <c r="L70" s="34">
        <v>10</v>
      </c>
    </row>
    <row r="71" spans="10:12" hidden="1" x14ac:dyDescent="0.25">
      <c r="J71" s="34" t="s">
        <v>59</v>
      </c>
      <c r="K71" s="34">
        <v>5250</v>
      </c>
      <c r="L71" s="34">
        <v>15</v>
      </c>
    </row>
    <row r="72" spans="10:12" hidden="1" x14ac:dyDescent="0.25">
      <c r="J72" s="34" t="s">
        <v>60</v>
      </c>
      <c r="K72" s="34">
        <v>7000</v>
      </c>
      <c r="L72" s="34">
        <v>20</v>
      </c>
    </row>
    <row r="73" spans="10:12" hidden="1" x14ac:dyDescent="0.25">
      <c r="J73" s="34" t="s">
        <v>61</v>
      </c>
      <c r="K73" s="34">
        <v>8750</v>
      </c>
      <c r="L73" s="34">
        <v>25</v>
      </c>
    </row>
    <row r="79" spans="10:12" hidden="1" x14ac:dyDescent="0.25">
      <c r="J79" s="35" t="s">
        <v>62</v>
      </c>
      <c r="K79" s="36"/>
    </row>
    <row r="80" spans="10:12" hidden="1" x14ac:dyDescent="0.25">
      <c r="K80" s="36"/>
    </row>
    <row r="81" spans="10:11" hidden="1" x14ac:dyDescent="0.25">
      <c r="K81" s="36"/>
    </row>
    <row r="82" spans="10:11" hidden="1" x14ac:dyDescent="0.25">
      <c r="K82" s="36"/>
    </row>
    <row r="83" spans="10:11" hidden="1" x14ac:dyDescent="0.25">
      <c r="K83" s="37"/>
    </row>
    <row r="84" spans="10:11" hidden="1" x14ac:dyDescent="0.25">
      <c r="K84" s="36"/>
    </row>
    <row r="85" spans="10:11" hidden="1" x14ac:dyDescent="0.25">
      <c r="J85" s="34" t="str">
        <f>CONCATENATE($M$59,$O$60,O61)</f>
        <v>Timer_Power_StripsTimer_Plug8-Outlet</v>
      </c>
      <c r="K85" s="36">
        <v>5</v>
      </c>
    </row>
    <row r="86" spans="10:11" hidden="1" x14ac:dyDescent="0.25">
      <c r="J86" s="34" t="str">
        <f>CONCATENATE($J$66,J67)</f>
        <v>Kitchen Hood DCVKitchen Exhaust Hood/Fan with controls</v>
      </c>
      <c r="K86" s="36">
        <v>5</v>
      </c>
    </row>
    <row r="87" spans="10:11" hidden="1" x14ac:dyDescent="0.25">
      <c r="J87" s="34" t="str">
        <f>CONCATENATE($J$66,J68)</f>
        <v>Kitchen Hood DCVExhaust_Fan_Rating_3_HP</v>
      </c>
      <c r="K87" s="36">
        <v>5</v>
      </c>
    </row>
    <row r="90" spans="10:11" hidden="1" x14ac:dyDescent="0.25">
      <c r="J90" s="34" t="s">
        <v>63</v>
      </c>
    </row>
    <row r="91" spans="10:11" hidden="1" x14ac:dyDescent="0.25">
      <c r="J91" s="34" t="s">
        <v>20</v>
      </c>
    </row>
    <row r="92" spans="10:11" hidden="1" x14ac:dyDescent="0.25">
      <c r="J92" s="34" t="s">
        <v>21</v>
      </c>
    </row>
    <row r="96" spans="10:11" hidden="1" x14ac:dyDescent="0.25">
      <c r="J96" s="34" t="s">
        <v>64</v>
      </c>
    </row>
    <row r="97" spans="10:11" hidden="1" x14ac:dyDescent="0.25">
      <c r="J97" s="34" t="s">
        <v>65</v>
      </c>
      <c r="K97" s="34">
        <v>810</v>
      </c>
    </row>
    <row r="98" spans="10:11" hidden="1" x14ac:dyDescent="0.25">
      <c r="J98" s="34" t="s">
        <v>66</v>
      </c>
      <c r="K98" s="34">
        <v>810</v>
      </c>
    </row>
    <row r="99" spans="10:11" hidden="1" x14ac:dyDescent="0.25">
      <c r="J99" s="34" t="s">
        <v>67</v>
      </c>
      <c r="K99" s="34">
        <v>810</v>
      </c>
    </row>
    <row r="100" spans="10:11" hidden="1" x14ac:dyDescent="0.25">
      <c r="J100" s="34" t="s">
        <v>68</v>
      </c>
      <c r="K100" s="34">
        <v>810</v>
      </c>
    </row>
    <row r="101" spans="10:11" hidden="1" x14ac:dyDescent="0.25">
      <c r="J101" s="34" t="s">
        <v>69</v>
      </c>
      <c r="K101" s="34">
        <v>850</v>
      </c>
    </row>
    <row r="102" spans="10:11" hidden="1" x14ac:dyDescent="0.25">
      <c r="J102" s="34" t="s">
        <v>70</v>
      </c>
      <c r="K102" s="34">
        <v>850</v>
      </c>
    </row>
    <row r="103" spans="10:11" hidden="1" x14ac:dyDescent="0.25">
      <c r="J103" s="34" t="s">
        <v>71</v>
      </c>
      <c r="K103" s="34">
        <v>1650</v>
      </c>
    </row>
    <row r="104" spans="10:11" hidden="1" x14ac:dyDescent="0.25">
      <c r="J104" s="34" t="s">
        <v>72</v>
      </c>
      <c r="K104" s="34">
        <v>1650</v>
      </c>
    </row>
    <row r="105" spans="10:11" hidden="1" x14ac:dyDescent="0.25">
      <c r="J105" s="34" t="s">
        <v>73</v>
      </c>
      <c r="K105" s="34">
        <v>550</v>
      </c>
    </row>
    <row r="106" spans="10:11" hidden="1" x14ac:dyDescent="0.25">
      <c r="J106" s="34" t="s">
        <v>74</v>
      </c>
      <c r="K106" s="34">
        <v>550</v>
      </c>
    </row>
    <row r="107" spans="10:11" hidden="1" x14ac:dyDescent="0.25">
      <c r="J107" s="34" t="s">
        <v>75</v>
      </c>
      <c r="K107" s="34">
        <v>600</v>
      </c>
    </row>
    <row r="108" spans="10:11" hidden="1" x14ac:dyDescent="0.25">
      <c r="J108" s="34" t="s">
        <v>76</v>
      </c>
      <c r="K108" s="34">
        <v>600</v>
      </c>
    </row>
    <row r="109" spans="10:11" hidden="1" x14ac:dyDescent="0.25">
      <c r="J109" s="34" t="s">
        <v>77</v>
      </c>
      <c r="K109" s="34">
        <v>690</v>
      </c>
    </row>
    <row r="110" spans="10:11" hidden="1" x14ac:dyDescent="0.25">
      <c r="J110" s="34" t="s">
        <v>78</v>
      </c>
      <c r="K110" s="34">
        <v>690</v>
      </c>
    </row>
    <row r="111" spans="10:11" hidden="1" x14ac:dyDescent="0.25">
      <c r="J111" s="34" t="s">
        <v>79</v>
      </c>
      <c r="K111" s="34">
        <v>1140</v>
      </c>
    </row>
    <row r="112" spans="10:11" hidden="1" x14ac:dyDescent="0.25">
      <c r="J112" s="34" t="s">
        <v>80</v>
      </c>
      <c r="K112" s="34">
        <v>1140</v>
      </c>
    </row>
    <row r="115" spans="10:10" hidden="1" x14ac:dyDescent="0.25">
      <c r="J115" s="34" t="s">
        <v>81</v>
      </c>
    </row>
    <row r="116" spans="10:10" hidden="1" x14ac:dyDescent="0.25">
      <c r="J116" s="34" t="s">
        <v>82</v>
      </c>
    </row>
    <row r="117" spans="10:10" hidden="1" x14ac:dyDescent="0.25">
      <c r="J117" s="34" t="s">
        <v>83</v>
      </c>
    </row>
    <row r="118" spans="10:10" hidden="1" x14ac:dyDescent="0.25">
      <c r="J118" s="34" t="s">
        <v>84</v>
      </c>
    </row>
    <row r="119" spans="10:10" hidden="1" x14ac:dyDescent="0.25">
      <c r="J119" s="34" t="s">
        <v>85</v>
      </c>
    </row>
    <row r="120" spans="10:10" hidden="1" x14ac:dyDescent="0.25">
      <c r="J120" s="34" t="s">
        <v>86</v>
      </c>
    </row>
    <row r="121" spans="10:10" hidden="1" x14ac:dyDescent="0.25">
      <c r="J121" s="34" t="s">
        <v>87</v>
      </c>
    </row>
    <row r="122" spans="10:10" hidden="1" x14ac:dyDescent="0.25">
      <c r="J122" s="34" t="s">
        <v>88</v>
      </c>
    </row>
    <row r="270" spans="1:7" hidden="1" x14ac:dyDescent="0.25">
      <c r="A270" s="34" t="s">
        <v>89</v>
      </c>
      <c r="B270" s="34" t="s">
        <v>89</v>
      </c>
      <c r="C270" s="34" t="s">
        <v>89</v>
      </c>
      <c r="D270" s="34" t="s">
        <v>89</v>
      </c>
      <c r="E270" s="34" t="s">
        <v>89</v>
      </c>
      <c r="F270" s="34" t="s">
        <v>89</v>
      </c>
      <c r="G270" s="34" t="s">
        <v>89</v>
      </c>
    </row>
  </sheetData>
  <sheetProtection algorithmName="SHA-512" hashValue="1Tq3RdvM1Jj4k9M3LwzInR5u43ARIKj4prDCEhXNpg8/8iM6tsuM/XPuJzxmcsgXzHMZ+T2vCR/Xtdr+GS4mOQ==" saltValue="nak/WBFjaKWrvlhyrT8zxw==" spinCount="100000" sheet="1" selectLockedCells="1"/>
  <dataConsolidate/>
  <mergeCells count="20">
    <mergeCell ref="G3:H3"/>
    <mergeCell ref="B3:E3"/>
    <mergeCell ref="A12:H18"/>
    <mergeCell ref="G1:H2"/>
    <mergeCell ref="B10:D10"/>
    <mergeCell ref="E6:F6"/>
    <mergeCell ref="E7:F7"/>
    <mergeCell ref="E8:F8"/>
    <mergeCell ref="B6:D6"/>
    <mergeCell ref="B7:D7"/>
    <mergeCell ref="B8:D8"/>
    <mergeCell ref="A2:D2"/>
    <mergeCell ref="E2:F2"/>
    <mergeCell ref="E9:F9"/>
    <mergeCell ref="E10:F10"/>
    <mergeCell ref="A31:C31"/>
    <mergeCell ref="A32:C32"/>
    <mergeCell ref="D31:F32"/>
    <mergeCell ref="A19:H19"/>
    <mergeCell ref="B9:D9"/>
  </mergeCells>
  <conditionalFormatting sqref="B21:B30">
    <cfRule type="expression" dxfId="4" priority="11" stopIfTrue="1">
      <formula>AND($B21="",$I21="Incomplete")</formula>
    </cfRule>
  </conditionalFormatting>
  <conditionalFormatting sqref="C21:C30">
    <cfRule type="expression" dxfId="3" priority="10" stopIfTrue="1">
      <formula>AND($C21="",$I21="Incomplete")</formula>
    </cfRule>
  </conditionalFormatting>
  <conditionalFormatting sqref="D21:D30">
    <cfRule type="expression" dxfId="2" priority="2" stopIfTrue="1">
      <formula>AND($D21="",$I21="Incomplete")</formula>
    </cfRule>
  </conditionalFormatting>
  <conditionalFormatting sqref="E21:E30">
    <cfRule type="expression" dxfId="1" priority="1" stopIfTrue="1">
      <formula>AND($E21="",$I21="Incomplete")</formula>
    </cfRule>
  </conditionalFormatting>
  <conditionalFormatting sqref="F21:F30">
    <cfRule type="expression" dxfId="0" priority="7" stopIfTrue="1">
      <formula>AND($F21="",$I21="Incomplete")</formula>
    </cfRule>
  </conditionalFormatting>
  <dataValidations count="4">
    <dataValidation type="whole" operator="greaterThanOrEqual" allowBlank="1" showInputMessage="1" showErrorMessage="1" errorTitle="Negative number" error="Please enter a number greater than zero" promptTitle="Quantity" prompt="Please enter the quantity of motors" sqref="F21:F30" xr:uid="{00000000-0002-0000-0100-000000000000}">
      <formula1>0</formula1>
    </dataValidation>
    <dataValidation type="list" allowBlank="1" showInputMessage="1" showErrorMessage="1" sqref="A21:A30" xr:uid="{00000000-0002-0000-0100-000001000000}">
      <formula1>AdvancedPower</formula1>
    </dataValidation>
    <dataValidation type="list" allowBlank="1" showInputMessage="1" showErrorMessage="1" sqref="C21:C30" xr:uid="{00000000-0002-0000-0100-000003000000}">
      <formula1>$J$115:$J$122</formula1>
    </dataValidation>
    <dataValidation type="list" allowBlank="1" showInputMessage="1" showErrorMessage="1" sqref="B21:B30" xr:uid="{00000000-0002-0000-0100-000006000000}">
      <formula1>$J$91:$J$92</formula1>
    </dataValidation>
  </dataValidations>
  <printOptions horizontalCentered="1"/>
  <pageMargins left="0.25" right="0.25" top="0.4" bottom="0.4" header="0.5" footer="0.34"/>
  <pageSetup scale="68" fitToHeight="0" orientation="portrait" useFirstPageNumber="1" horizontalDpi="360" verticalDpi="360" r:id="rId1"/>
  <headerFooter scaleWithDoc="0">
    <oddFooter>&amp;LEasySave Plus Prescriptive Application&amp;RApplication Version: 2/14/2020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7697-79F6-43C4-A23C-14F40EA411E5}">
  <dimension ref="A1:B2"/>
  <sheetViews>
    <sheetView workbookViewId="0">
      <selection activeCell="B2" sqref="A2:B2"/>
    </sheetView>
  </sheetViews>
  <sheetFormatPr defaultRowHeight="13.2" x14ac:dyDescent="0.25"/>
  <cols>
    <col min="2" max="2" width="20.33203125" bestFit="1" customWidth="1"/>
  </cols>
  <sheetData>
    <row r="1" spans="1:2" x14ac:dyDescent="0.25">
      <c r="A1" s="58" t="s">
        <v>90</v>
      </c>
      <c r="B1" s="58" t="s">
        <v>91</v>
      </c>
    </row>
    <row r="2" spans="1:2" x14ac:dyDescent="0.25">
      <c r="A2" s="59">
        <v>46098</v>
      </c>
      <c r="B2" s="60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B437FE3A37BC4BBF404129643E5483" ma:contentTypeVersion="" ma:contentTypeDescription="Create a new document." ma:contentTypeScope="" ma:versionID="a07f0f518b9b60463cac6a835bc3f53a">
  <xsd:schema xmlns:xsd="http://www.w3.org/2001/XMLSchema" xmlns:xs="http://www.w3.org/2001/XMLSchema" xmlns:p="http://schemas.microsoft.com/office/2006/metadata/properties" xmlns:ns2="bc44185e-b1c7-4c61-8730-06d3a76c808c" xmlns:ns3="10b2fde8-f4e7-42c5-9e82-efb2024aeaa6" targetNamespace="http://schemas.microsoft.com/office/2006/metadata/properties" ma:root="true" ma:fieldsID="8f705d48335bffb08aad66dbbebff750" ns2:_="" ns3:_="">
    <xsd:import namespace="bc44185e-b1c7-4c61-8730-06d3a76c808c"/>
    <xsd:import namespace="10b2fde8-f4e7-42c5-9e82-efb2024ae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4185e-b1c7-4c61-8730-06d3a76c80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fde8-f4e7-42c5-9e82-efb2024aea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FB821-97F2-4805-BDCA-9D5F5455C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44185e-b1c7-4c61-8730-06d3a76c808c"/>
    <ds:schemaRef ds:uri="10b2fde8-f4e7-42c5-9e82-efb2024ae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5C3C19-668E-4554-A457-AC913B8FA7A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3A482D-9827-4F31-A834-9A4C230A0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Cover</vt:lpstr>
      <vt:lpstr>Fume Hood</vt:lpstr>
      <vt:lpstr>Version History</vt:lpstr>
      <vt:lpstr>Advanced_Power_Strips</vt:lpstr>
      <vt:lpstr>AdvancedPower</vt:lpstr>
      <vt:lpstr>Commercial_Software_Power_Management</vt:lpstr>
      <vt:lpstr>Load_Sensor</vt:lpstr>
      <vt:lpstr>Occupancy</vt:lpstr>
      <vt:lpstr>PowerMgmt</vt:lpstr>
      <vt:lpstr>Cover!Print_Area</vt:lpstr>
      <vt:lpstr>'Fume Hood'!Print_Area</vt:lpstr>
      <vt:lpstr>Timer_Plug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Incentive Application - TEP Large Existing</dc:title>
  <dc:subject/>
  <dc:creator>ew</dc:creator>
  <cp:keywords/>
  <dc:description/>
  <cp:lastModifiedBy>George Roemer</cp:lastModifiedBy>
  <cp:revision/>
  <dcterms:created xsi:type="dcterms:W3CDTF">2003-03-20T18:04:27Z</dcterms:created>
  <dcterms:modified xsi:type="dcterms:W3CDTF">2026-03-19T22:31:14Z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2022-11-16T04:40:21Z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95856c6e-b64f-4a4f-b25f-7a533666a8c2</vt:lpwstr>
  </property>
  <property fmtid="{D5CDD505-2E9C-101B-9397-08002B2CF9AE}" pid="8" name="MSIP_Label_48141450-2387-4aca-b41f-19cd6be9dd3c_ContentBits">
    <vt:lpwstr>0</vt:lpwstr>
  </property>
  <property fmtid="{D5CDD505-2E9C-101B-9397-08002B2CF9AE}" pid="9" name="ContentTypeId">
    <vt:lpwstr>0x0101007EB437FE3A37BC4BBF404129643E5483</vt:lpwstr>
  </property>
  <property fmtid="{D5CDD505-2E9C-101B-9397-08002B2CF9AE}" pid="10" name="MediaServiceImageTags">
    <vt:lpwstr/>
  </property>
</Properties>
</file>